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120" windowWidth="19440" windowHeight="11160" tabRatio="740" firstSheet="9" activeTab="9"/>
  </bookViews>
  <sheets>
    <sheet name="CH program Implementation-1" sheetId="100" r:id="rId1"/>
    <sheet name="CH summary Annex-2" sheetId="101" r:id="rId2"/>
    <sheet name="LL SNCU-F1-3" sheetId="102" r:id="rId3"/>
    <sheet name="LL SNCU-F2-4" sheetId="103" r:id="rId4"/>
    <sheet name="LL NBSU-5" sheetId="104" r:id="rId5"/>
    <sheet name="LL NBCC-6" sheetId="105" r:id="rId6"/>
    <sheet name="LL NRC-F1-7" sheetId="106" r:id="rId7"/>
    <sheet name="LL NRC-F2-8" sheetId="107" r:id="rId8"/>
    <sheet name="HBNC-9" sheetId="108" r:id="rId9"/>
    <sheet name="Anemia Mukt Bharat ANNEX" sheetId="119" r:id="rId10"/>
    <sheet name="IYCF_MAA-11" sheetId="110" r:id="rId11"/>
    <sheet name="Vit-A-12" sheetId="111" r:id="rId12"/>
    <sheet name="ASHA_incentive_CH-13" sheetId="112" r:id="rId13"/>
    <sheet name="CH Trg. Annex-14" sheetId="113" r:id="rId14"/>
    <sheet name="IAPPD-15" sheetId="114" r:id="rId15"/>
    <sheet name="CDR-16" sheetId="115" r:id="rId16"/>
    <sheet name="Newer initiatives-17" sheetId="116" r:id="rId17"/>
    <sheet name="Pediatric Care-18" sheetId="117" r:id="rId18"/>
    <sheet name="NDD and IDCF-19" sheetId="118" r:id="rId19"/>
  </sheets>
  <externalReferences>
    <externalReference r:id="rId20"/>
    <externalReference r:id="rId21"/>
  </externalReferences>
  <definedNames>
    <definedName name="_Fill" localSheetId="9" hidden="1">#REF!</definedName>
    <definedName name="_Fill" localSheetId="12" hidden="1">#REF!</definedName>
    <definedName name="_Fill" localSheetId="14" hidden="1">#REF!</definedName>
    <definedName name="_Fill" localSheetId="10" hidden="1">#REF!</definedName>
    <definedName name="_Fill" localSheetId="6" hidden="1">#REF!</definedName>
    <definedName name="_Fill" localSheetId="7" hidden="1">#REF!</definedName>
    <definedName name="_Fill" localSheetId="3" hidden="1">#REF!</definedName>
    <definedName name="_Fill" localSheetId="18" hidden="1">#REF!</definedName>
    <definedName name="_Fill" localSheetId="11" hidden="1">#REF!</definedName>
    <definedName name="_Fill" hidden="1">#REF!</definedName>
    <definedName name="_Key1" localSheetId="9" hidden="1">#REF!</definedName>
    <definedName name="_Key1" localSheetId="12" hidden="1">#REF!</definedName>
    <definedName name="_Key1" localSheetId="3" hidden="1">#REF!</definedName>
    <definedName name="_Key1" localSheetId="11" hidden="1">#REF!</definedName>
    <definedName name="_Key1" hidden="1">#REF!</definedName>
    <definedName name="_Sort" localSheetId="9" hidden="1">#REF!</definedName>
    <definedName name="_Sort" localSheetId="12" hidden="1">#REF!</definedName>
    <definedName name="_Sort" localSheetId="3" hidden="1">#REF!</definedName>
    <definedName name="_Sort" localSheetId="11" hidden="1">#REF!</definedName>
    <definedName name="_Sort" hidden="1">#REF!</definedName>
    <definedName name="data" localSheetId="9">#REF!</definedName>
    <definedName name="data" localSheetId="12">#REF!</definedName>
    <definedName name="data" localSheetId="3">#REF!</definedName>
    <definedName name="data" localSheetId="11">#REF!</definedName>
    <definedName name="data">#REF!</definedName>
    <definedName name="_xlnm.Database" localSheetId="9">#REF!</definedName>
    <definedName name="_xlnm.Database" localSheetId="3">#REF!</definedName>
    <definedName name="_xlnm.Database">#REF!</definedName>
    <definedName name="Districts">[1]Lists3!$AR$4:$AR$79</definedName>
    <definedName name="India">[1]Lists3!$B$4:$B$40</definedName>
    <definedName name="Month">[1]Lists3!$AN$4:$AN$16</definedName>
    <definedName name="_xlnm.Print_Area" localSheetId="1">'CH summary Annex-2'!$A$4:$Q$20</definedName>
    <definedName name="_xlnm.Print_Area" localSheetId="13">'CH Trg. Annex-14'!$A$1:$AN$13</definedName>
    <definedName name="_xlnm.Print_Area" localSheetId="5">'LL NBCC-6'!$A$1:$Z$9</definedName>
    <definedName name="_xlnm.Print_Area" localSheetId="6">'LL NRC-F1-7'!$A$1:$L$17</definedName>
    <definedName name="_xlnm.Print_Area" localSheetId="2">'LL SNCU-F1-3'!$A$1:$W$21</definedName>
    <definedName name="_xlnm.Print_Area" localSheetId="3">'LL SNCU-F2-4'!$A$1:$F$15</definedName>
    <definedName name="_xlnm.Print_Titles" localSheetId="1">'CH summary Annex-2'!$5:$6</definedName>
    <definedName name="Six_Years">'[2]Service access'!$D$10,'[2]Service access'!$D$12,'[2]Service access'!$D$14,'[2]Service access'!$D$16,'[2]Service access'!$D$18,'[2]Service access'!$D$20,'[2]Service access'!$D$22,'[2]Service access'!$D$24,'[2]Service access'!$D$26,'[2]Service access'!$D$28,'[2]Service access'!$D$30,'[2]Service access'!$D$32,'[2]Service access'!$D$34,'[2]Service access'!$D$36,'[2]Service access'!$D$38,'[2]Service access'!$D$40,'[2]Service access'!$D$42,'[2]Service access'!$D$44,'[2]Service access'!$D$46,'[2]Service access'!$D$48,'[2]Service access'!$D$50,'[2]Service access'!$D$52,'[2]Service access'!$D$54,'[2]Service access'!$D$56,'[2]Service access'!$D$58,'[2]Service access'!$D$60,'[2]Service access'!$D$62,'[2]Service access'!$D$64,'[2]Service access'!$D$66,'[2]Service access'!$D$68,'[2]Service access'!$D$70,'[2]Service access'!$D$72,'[2]Service access'!$D$74,'[2]Service access'!$D$76,'[2]Service access'!$D$78,'[2]Service access'!$D$80,'[2]Service access'!$D$82,'[2]Service access'!$D$84</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 i="119"/>
  <c r="G7" s="1"/>
  <c r="H7"/>
  <c r="E13"/>
  <c r="G13" s="1"/>
  <c r="E19"/>
  <c r="G19" s="1"/>
  <c r="E25"/>
  <c r="F25"/>
  <c r="G25"/>
  <c r="D30"/>
  <c r="E30"/>
  <c r="AC6" i="108"/>
  <c r="Y6"/>
  <c r="P6"/>
  <c r="N6"/>
  <c r="L6"/>
  <c r="F19" i="119" l="1"/>
  <c r="F13"/>
  <c r="L10" i="115"/>
  <c r="AI8"/>
  <c r="AP11" i="113"/>
  <c r="AM11"/>
  <c r="AI11"/>
  <c r="AF11"/>
  <c r="AB11"/>
  <c r="Y11"/>
  <c r="U11"/>
  <c r="R11"/>
  <c r="N11"/>
  <c r="K11"/>
  <c r="G11"/>
  <c r="D11"/>
  <c r="AP10"/>
  <c r="AM10"/>
  <c r="AI10"/>
  <c r="AF10"/>
  <c r="AB10"/>
  <c r="Y10"/>
  <c r="U10"/>
  <c r="R10"/>
  <c r="N10"/>
  <c r="K10"/>
  <c r="G10"/>
  <c r="D10"/>
  <c r="AP9"/>
  <c r="AM9"/>
  <c r="AI9"/>
  <c r="AF9"/>
  <c r="AB9"/>
  <c r="Y9"/>
  <c r="U9"/>
  <c r="R9"/>
  <c r="N9"/>
  <c r="K9"/>
  <c r="G9"/>
  <c r="D9"/>
  <c r="AP8"/>
  <c r="AM8"/>
  <c r="AI8"/>
  <c r="AF8"/>
  <c r="AB8"/>
  <c r="Y8"/>
  <c r="U8"/>
  <c r="R8"/>
  <c r="N8"/>
  <c r="K8"/>
  <c r="G8"/>
  <c r="D8"/>
  <c r="AP7"/>
  <c r="AM7"/>
  <c r="AI7"/>
  <c r="AF7"/>
  <c r="AB7"/>
  <c r="Y7"/>
  <c r="U7"/>
  <c r="R7"/>
  <c r="N7"/>
  <c r="K7"/>
  <c r="G7"/>
  <c r="D7"/>
  <c r="AP6"/>
  <c r="AM6"/>
  <c r="AI6"/>
  <c r="AF6"/>
  <c r="AB6"/>
  <c r="Y6"/>
  <c r="U6"/>
  <c r="R6"/>
  <c r="N6"/>
  <c r="K6"/>
  <c r="G6"/>
  <c r="D6"/>
  <c r="Y13" i="108"/>
  <c r="U13"/>
  <c r="P13"/>
  <c r="N13"/>
  <c r="L13"/>
  <c r="Y10"/>
  <c r="P10"/>
  <c r="N10"/>
  <c r="L10"/>
  <c r="Y9"/>
  <c r="Y8"/>
  <c r="U8"/>
  <c r="P8"/>
  <c r="N8"/>
  <c r="L8"/>
  <c r="AC7"/>
  <c r="Y7"/>
  <c r="U7"/>
  <c r="P7"/>
  <c r="N7"/>
  <c r="L7"/>
  <c r="Y5"/>
  <c r="U5"/>
  <c r="P5"/>
  <c r="N5"/>
  <c r="L5"/>
  <c r="K10" i="103"/>
  <c r="K8"/>
  <c r="K7"/>
  <c r="K6"/>
  <c r="AH11" i="102"/>
  <c r="AA11"/>
  <c r="T11"/>
  <c r="N11"/>
  <c r="V9"/>
  <c r="P9"/>
  <c r="AH8"/>
  <c r="AA8"/>
  <c r="T8"/>
  <c r="N8"/>
  <c r="AH7"/>
  <c r="AA7"/>
  <c r="T7"/>
  <c r="N7"/>
  <c r="Q20" i="116" l="1"/>
  <c r="P20"/>
  <c r="O20"/>
  <c r="N20"/>
  <c r="M20"/>
  <c r="L20"/>
  <c r="K20"/>
  <c r="J20"/>
  <c r="I20"/>
  <c r="H20"/>
  <c r="G20"/>
  <c r="F20"/>
  <c r="E20"/>
  <c r="AQ12" i="113"/>
  <c r="AO12"/>
  <c r="AN12"/>
  <c r="AL12"/>
  <c r="AK12"/>
  <c r="AJ12"/>
  <c r="AH12"/>
  <c r="AG12"/>
  <c r="AE12"/>
  <c r="AD12"/>
  <c r="AC12"/>
  <c r="AA12"/>
  <c r="Z12"/>
  <c r="X12"/>
  <c r="W12"/>
  <c r="V12"/>
  <c r="T12"/>
  <c r="S12"/>
  <c r="Q12"/>
  <c r="P12"/>
  <c r="O12"/>
  <c r="M12"/>
  <c r="L12"/>
  <c r="J12"/>
  <c r="I12"/>
  <c r="H12"/>
  <c r="F12"/>
  <c r="E12"/>
  <c r="C12"/>
  <c r="B12"/>
  <c r="AB16" i="108"/>
  <c r="Z16"/>
  <c r="X16"/>
  <c r="V16"/>
  <c r="T16"/>
  <c r="S16"/>
  <c r="R16"/>
  <c r="O16"/>
  <c r="M16"/>
  <c r="K16"/>
  <c r="J16"/>
  <c r="I16"/>
  <c r="H16"/>
  <c r="G16"/>
  <c r="F16"/>
  <c r="E16"/>
  <c r="D16"/>
  <c r="AY18" i="107"/>
  <c r="N18"/>
  <c r="O18" s="1"/>
  <c r="M18"/>
  <c r="K18"/>
  <c r="J18"/>
  <c r="H18"/>
  <c r="G18"/>
  <c r="F18"/>
  <c r="E18"/>
  <c r="D18"/>
  <c r="P18" s="1"/>
  <c r="AY17"/>
  <c r="Q17"/>
  <c r="P17"/>
  <c r="O17"/>
  <c r="L17"/>
  <c r="I17"/>
  <c r="F17"/>
  <c r="AY16"/>
  <c r="Q16"/>
  <c r="P16"/>
  <c r="O16"/>
  <c r="L16"/>
  <c r="I16"/>
  <c r="F16"/>
  <c r="AY15"/>
  <c r="Q15"/>
  <c r="P15"/>
  <c r="O15"/>
  <c r="L15"/>
  <c r="I15"/>
  <c r="F15"/>
  <c r="AY14"/>
  <c r="Q14"/>
  <c r="P14"/>
  <c r="O14"/>
  <c r="L14"/>
  <c r="I14"/>
  <c r="F14"/>
  <c r="AY13"/>
  <c r="Q13"/>
  <c r="P13"/>
  <c r="O13"/>
  <c r="L13"/>
  <c r="I13"/>
  <c r="F13"/>
  <c r="AY12"/>
  <c r="Q12"/>
  <c r="P12"/>
  <c r="O12"/>
  <c r="L12"/>
  <c r="I12"/>
  <c r="F12"/>
  <c r="AY11"/>
  <c r="Q11"/>
  <c r="P11"/>
  <c r="O11"/>
  <c r="L11"/>
  <c r="I11"/>
  <c r="F11"/>
  <c r="AY10"/>
  <c r="Q10"/>
  <c r="P10"/>
  <c r="O10"/>
  <c r="L10"/>
  <c r="I10"/>
  <c r="F10"/>
  <c r="AY9"/>
  <c r="Q9"/>
  <c r="P9"/>
  <c r="O9"/>
  <c r="L9"/>
  <c r="I9"/>
  <c r="F9"/>
  <c r="AY8"/>
  <c r="Q8"/>
  <c r="P8"/>
  <c r="O8"/>
  <c r="L8"/>
  <c r="I8"/>
  <c r="F8"/>
  <c r="AY7"/>
  <c r="Q7"/>
  <c r="P7"/>
  <c r="O7"/>
  <c r="L7"/>
  <c r="I7"/>
  <c r="F7"/>
  <c r="AY6"/>
  <c r="Q6"/>
  <c r="P6"/>
  <c r="O6"/>
  <c r="L6"/>
  <c r="I6"/>
  <c r="F6"/>
  <c r="AG16" i="106"/>
  <c r="AF16"/>
  <c r="AD16"/>
  <c r="AE16" s="1"/>
  <c r="AC16"/>
  <c r="AB16"/>
  <c r="AA16"/>
  <c r="Z16"/>
  <c r="Y16"/>
  <c r="X16"/>
  <c r="W16"/>
  <c r="V16"/>
  <c r="U16"/>
  <c r="T16"/>
  <c r="S16"/>
  <c r="R16"/>
  <c r="P16"/>
  <c r="O16"/>
  <c r="Q16" s="1"/>
  <c r="N16"/>
  <c r="M16"/>
  <c r="L16"/>
  <c r="K16"/>
  <c r="J16"/>
  <c r="Q15"/>
  <c r="Q14"/>
  <c r="AE12"/>
  <c r="Q12"/>
  <c r="AE11"/>
  <c r="Q11"/>
  <c r="AE10"/>
  <c r="Q10"/>
  <c r="AE8"/>
  <c r="Q8"/>
  <c r="AE7"/>
  <c r="Q7"/>
  <c r="AE6"/>
  <c r="Q6"/>
  <c r="AC122" i="105"/>
  <c r="AB122"/>
  <c r="AA122"/>
  <c r="Z122"/>
  <c r="Y122"/>
  <c r="X122"/>
  <c r="W122"/>
  <c r="V122"/>
  <c r="U122"/>
  <c r="T122"/>
  <c r="S122"/>
  <c r="R122"/>
  <c r="Q122"/>
  <c r="P122"/>
  <c r="O122"/>
  <c r="N122"/>
  <c r="M122"/>
  <c r="L122"/>
  <c r="K122"/>
  <c r="J122"/>
  <c r="I122"/>
  <c r="H122"/>
  <c r="BA15" i="103"/>
  <c r="AZ15"/>
  <c r="AY15"/>
  <c r="AX15"/>
  <c r="AW15"/>
  <c r="AV15"/>
  <c r="AR15"/>
  <c r="AQ15"/>
  <c r="AP15"/>
  <c r="AO15"/>
  <c r="AN15"/>
  <c r="AM15"/>
  <c r="AL15"/>
  <c r="AK15"/>
  <c r="AJ15"/>
  <c r="AI15"/>
  <c r="AF15"/>
  <c r="AE15"/>
  <c r="AD15"/>
  <c r="AC15"/>
  <c r="AB15"/>
  <c r="AA15"/>
  <c r="Z15"/>
  <c r="Y15"/>
  <c r="X15"/>
  <c r="W15"/>
  <c r="V15"/>
  <c r="U15"/>
  <c r="T15"/>
  <c r="S15"/>
  <c r="R15"/>
  <c r="Q15"/>
  <c r="P15"/>
  <c r="O15"/>
  <c r="J15"/>
  <c r="I15"/>
  <c r="H15"/>
  <c r="G15"/>
  <c r="K14"/>
  <c r="K13"/>
  <c r="K12"/>
  <c r="K11"/>
  <c r="K15"/>
  <c r="AK21" i="102"/>
  <c r="AJ21"/>
  <c r="AI21"/>
  <c r="AG21"/>
  <c r="AF21"/>
  <c r="AE21"/>
  <c r="AD21"/>
  <c r="AC21"/>
  <c r="AB21"/>
  <c r="Z21"/>
  <c r="Y21"/>
  <c r="X21"/>
  <c r="W21"/>
  <c r="V21"/>
  <c r="U21"/>
  <c r="S21"/>
  <c r="R21"/>
  <c r="Q21"/>
  <c r="P21"/>
  <c r="O21"/>
  <c r="M21"/>
  <c r="L21"/>
  <c r="K21"/>
  <c r="J21"/>
  <c r="I21"/>
  <c r="H21"/>
  <c r="G21"/>
  <c r="AH20"/>
  <c r="AA20"/>
  <c r="T20"/>
  <c r="N20"/>
  <c r="AH19"/>
  <c r="AA19"/>
  <c r="T19"/>
  <c r="N19"/>
  <c r="AH18"/>
  <c r="AA18"/>
  <c r="T18"/>
  <c r="N18"/>
  <c r="AH16"/>
  <c r="AA16"/>
  <c r="T16"/>
  <c r="N16"/>
  <c r="AH15"/>
  <c r="AA15"/>
  <c r="T15"/>
  <c r="N15"/>
  <c r="AH14"/>
  <c r="AA14"/>
  <c r="T14"/>
  <c r="N14"/>
  <c r="AH13"/>
  <c r="AA13"/>
  <c r="T13"/>
  <c r="N13"/>
  <c r="AA21"/>
  <c r="T21"/>
  <c r="N21"/>
  <c r="Y19" i="101"/>
  <c r="X19"/>
  <c r="V19"/>
  <c r="U19"/>
  <c r="T19"/>
  <c r="S19"/>
  <c r="R19"/>
  <c r="Q19"/>
  <c r="P19"/>
  <c r="O19"/>
  <c r="N19"/>
  <c r="M19"/>
  <c r="L19"/>
  <c r="K19"/>
  <c r="J19"/>
  <c r="I19"/>
  <c r="H19"/>
  <c r="G19"/>
  <c r="G20" s="1"/>
  <c r="F19"/>
  <c r="Y12"/>
  <c r="X12"/>
  <c r="V12"/>
  <c r="U12"/>
  <c r="T12"/>
  <c r="T20" s="1"/>
  <c r="S12"/>
  <c r="R12"/>
  <c r="Q12"/>
  <c r="P12"/>
  <c r="O12"/>
  <c r="N12"/>
  <c r="M12"/>
  <c r="L12"/>
  <c r="K12"/>
  <c r="J12"/>
  <c r="I12"/>
  <c r="H12"/>
  <c r="G12"/>
  <c r="F12"/>
  <c r="P20" l="1"/>
  <c r="H20"/>
  <c r="L20"/>
  <c r="Y20"/>
  <c r="K20"/>
  <c r="S20"/>
  <c r="X20"/>
  <c r="O20"/>
  <c r="I20"/>
  <c r="M20"/>
  <c r="Q20"/>
  <c r="U20"/>
  <c r="F20"/>
  <c r="J20"/>
  <c r="N20"/>
  <c r="R20"/>
  <c r="V20"/>
  <c r="R6" i="107"/>
  <c r="R9"/>
  <c r="R10"/>
  <c r="R13"/>
  <c r="R14"/>
  <c r="R17"/>
  <c r="I18"/>
  <c r="AH21" i="102"/>
  <c r="R7" i="107"/>
  <c r="R8"/>
  <c r="R11"/>
  <c r="R12"/>
  <c r="R15"/>
  <c r="R16"/>
  <c r="Q18"/>
  <c r="L18"/>
  <c r="R18"/>
</calcChain>
</file>

<file path=xl/sharedStrings.xml><?xml version="1.0" encoding="utf-8"?>
<sst xmlns="http://schemas.openxmlformats.org/spreadsheetml/2006/main" count="2188" uniqueCount="1000">
  <si>
    <t>Indicator</t>
  </si>
  <si>
    <t>a</t>
  </si>
  <si>
    <t>b</t>
  </si>
  <si>
    <t>District</t>
  </si>
  <si>
    <t>Block</t>
  </si>
  <si>
    <t>Total</t>
  </si>
  <si>
    <t>Regular</t>
  </si>
  <si>
    <t>Contractual</t>
  </si>
  <si>
    <t>Grand Total</t>
  </si>
  <si>
    <t>S. No.</t>
  </si>
  <si>
    <t>S.No.</t>
  </si>
  <si>
    <t>M</t>
  </si>
  <si>
    <t>F</t>
  </si>
  <si>
    <t>SN</t>
  </si>
  <si>
    <t>Other</t>
  </si>
  <si>
    <t>TOTAL</t>
  </si>
  <si>
    <t>HIV</t>
  </si>
  <si>
    <t>MO</t>
  </si>
  <si>
    <t>Whether HPD (Y/N)</t>
  </si>
  <si>
    <t>Paediatricians</t>
  </si>
  <si>
    <t>Name</t>
  </si>
  <si>
    <t>State:</t>
  </si>
  <si>
    <t>ANMs</t>
  </si>
  <si>
    <t>Should autopopulate based on user login, given this form should be filled only at district level</t>
  </si>
  <si>
    <t>Should auto-populate- Fetch value from "Master input data forms.District details form - A3" column based on the name of district</t>
  </si>
  <si>
    <t>(Annexure to be filled at district Level &amp; consolidated across districts at State level)</t>
  </si>
  <si>
    <t>Medical Officer</t>
  </si>
  <si>
    <t>Status of Child Health Program implementation</t>
  </si>
  <si>
    <t>Sr. No</t>
  </si>
  <si>
    <t>IMNCI</t>
  </si>
  <si>
    <t>F-IMNCI</t>
  </si>
  <si>
    <t>NSSK</t>
  </si>
  <si>
    <t>FBNC</t>
  </si>
  <si>
    <t>NRC</t>
  </si>
  <si>
    <t>CDR</t>
  </si>
  <si>
    <t>Micronutrient Supplementation</t>
  </si>
  <si>
    <t>IYCF</t>
  </si>
  <si>
    <t>NIPI (Implemented Y/N)</t>
  </si>
  <si>
    <t>Vitamin A supplementation</t>
  </si>
  <si>
    <t>Implemented (Y/N)</t>
  </si>
  <si>
    <t>If no, plan to implement in next F.Y. (Y/N)</t>
  </si>
  <si>
    <t>a) under-five biweekly IFA</t>
  </si>
  <si>
    <t>b)6-10 years weekly IFA</t>
  </si>
  <si>
    <t>Qualifier for CH program Implementation</t>
  </si>
  <si>
    <r>
      <rPr>
        <b/>
        <sz val="11"/>
        <color theme="1"/>
        <rFont val="Calibri"/>
        <family val="2"/>
        <scheme val="minor"/>
      </rPr>
      <t>IMNCI</t>
    </r>
    <r>
      <rPr>
        <sz val="11"/>
        <color theme="1"/>
        <rFont val="Calibri"/>
        <family val="2"/>
        <scheme val="minor"/>
      </rPr>
      <t xml:space="preserve"> : Trained ANM/LHV and assessment  of sick children as per IMNCI protocol</t>
    </r>
  </si>
  <si>
    <r>
      <rPr>
        <b/>
        <sz val="11"/>
        <color theme="1"/>
        <rFont val="Calibri"/>
        <family val="2"/>
        <scheme val="minor"/>
      </rPr>
      <t>F-IMNCI</t>
    </r>
    <r>
      <rPr>
        <sz val="11"/>
        <color theme="1"/>
        <rFont val="Calibri"/>
        <family val="2"/>
        <scheme val="minor"/>
      </rPr>
      <t xml:space="preserve">: Trained SN/MO at CHC/DH </t>
    </r>
  </si>
  <si>
    <r>
      <rPr>
        <b/>
        <sz val="11"/>
        <color theme="1"/>
        <rFont val="Calibri"/>
        <family val="2"/>
        <scheme val="minor"/>
      </rPr>
      <t>NSSK</t>
    </r>
    <r>
      <rPr>
        <sz val="11"/>
        <color theme="1"/>
        <rFont val="Calibri"/>
        <family val="2"/>
        <scheme val="minor"/>
      </rPr>
      <t>: Delivery point saturated with trained health personnel</t>
    </r>
  </si>
  <si>
    <r>
      <rPr>
        <b/>
        <sz val="11"/>
        <color theme="1"/>
        <rFont val="Calibri"/>
        <family val="2"/>
        <scheme val="minor"/>
      </rPr>
      <t>NRC</t>
    </r>
    <r>
      <rPr>
        <sz val="11"/>
        <color theme="1"/>
        <rFont val="Calibri"/>
        <family val="2"/>
        <scheme val="minor"/>
      </rPr>
      <t>: District should have at least one funtional NRC with trained staffs at DH/Medical College</t>
    </r>
  </si>
  <si>
    <r>
      <rPr>
        <b/>
        <sz val="11"/>
        <color theme="1"/>
        <rFont val="Calibri"/>
        <family val="2"/>
        <scheme val="minor"/>
      </rPr>
      <t>HBNC</t>
    </r>
    <r>
      <rPr>
        <sz val="11"/>
        <color theme="1"/>
        <rFont val="Calibri"/>
        <family val="2"/>
        <scheme val="minor"/>
      </rPr>
      <t xml:space="preserve">: ASHA trained in module 6  &amp; 7 and home visit to newborn started </t>
    </r>
  </si>
  <si>
    <r>
      <rPr>
        <b/>
        <sz val="11"/>
        <color theme="1"/>
        <rFont val="Calibri"/>
        <family val="2"/>
        <scheme val="minor"/>
      </rPr>
      <t>CDR</t>
    </r>
    <r>
      <rPr>
        <sz val="11"/>
        <color theme="1"/>
        <rFont val="Calibri"/>
        <family val="2"/>
        <scheme val="minor"/>
      </rPr>
      <t>: Child Death Review started in the district and system in place as per guideline</t>
    </r>
  </si>
  <si>
    <r>
      <rPr>
        <b/>
        <sz val="11"/>
        <color theme="1"/>
        <rFont val="Calibri"/>
        <family val="2"/>
        <scheme val="minor"/>
      </rPr>
      <t>NIPI</t>
    </r>
    <r>
      <rPr>
        <sz val="11"/>
        <color theme="1"/>
        <rFont val="Calibri"/>
        <family val="2"/>
        <scheme val="minor"/>
      </rPr>
      <t xml:space="preserve">: Weekly IFA supplementation and Bi-annual albendazole  administration </t>
    </r>
  </si>
  <si>
    <r>
      <rPr>
        <b/>
        <sz val="11"/>
        <color theme="1"/>
        <rFont val="Calibri"/>
        <family val="2"/>
        <scheme val="minor"/>
      </rPr>
      <t>Vit.A Supplementation</t>
    </r>
    <r>
      <rPr>
        <sz val="11"/>
        <color theme="1"/>
        <rFont val="Calibri"/>
        <family val="2"/>
        <scheme val="minor"/>
      </rPr>
      <t>: Bi-annual supplementation of Vitamin A to under 5 children</t>
    </r>
  </si>
  <si>
    <r>
      <rPr>
        <b/>
        <sz val="11"/>
        <color theme="1"/>
        <rFont val="Calibri"/>
        <family val="2"/>
        <scheme val="minor"/>
      </rPr>
      <t>IAPPD</t>
    </r>
    <r>
      <rPr>
        <sz val="11"/>
        <color theme="1"/>
        <rFont val="Calibri"/>
        <family val="2"/>
        <scheme val="minor"/>
      </rPr>
      <t>: Prevention and management  for Diarrhea and ARI among under 5 children at all health facilities.</t>
    </r>
  </si>
  <si>
    <t>Status of New Born Care Units &amp; NRCs</t>
  </si>
  <si>
    <t>Name of the district</t>
  </si>
  <si>
    <t>No. of existing delivery points</t>
  </si>
  <si>
    <t>NBCCs</t>
  </si>
  <si>
    <t>NBSU</t>
  </si>
  <si>
    <t>SNCUs</t>
  </si>
  <si>
    <t>NRCs</t>
  </si>
  <si>
    <t xml:space="preserve">High Priority districts </t>
  </si>
  <si>
    <t>Sub Total</t>
  </si>
  <si>
    <t>Other districts</t>
  </si>
  <si>
    <t>NBCC:</t>
  </si>
  <si>
    <t>*One time establishment cost of NBCC as per FBNC (Facility Based Newborn Care) Operational guidelines is Rs. 85,000 which comprises Rs 10,000 for renovation and Rs 75,000 for equipment and furniture. The annual recurring cost is Rs 20, 000 which comprises Rs 5000 for consumables and Rs 15,000 for maintenance. The NBCCs are to be prioritized as per the delivery points.</t>
  </si>
  <si>
    <t>NBSU:</t>
  </si>
  <si>
    <t xml:space="preserve">* One time establishment cost as per FBNC Operational guidelines is Rs. 5,75,000 which comprises Rs. 3,00,000 for renovation and Rs. 2,75,000 for equipment and furniture. The annual recurring cost is Rs. 1,75,000 which comprises  Rs. 25,000 for consumables and Rs. 1,50,000 for maintenance.  </t>
  </si>
  <si>
    <t>SNCU:</t>
  </si>
  <si>
    <t>Regarding the equipment, the rate contract and the technical specifications of the SNCU equipments  can be accessed at the following link of DG(S&amp;D) and the equipment can be procured directly . </t>
  </si>
  <si>
    <t>* Rates for SNCU equipments will be available very soon on above website</t>
  </si>
  <si>
    <t>NRC:</t>
  </si>
  <si>
    <t>A ten bedded NRC costs Rs. 2 lakhs as one time establishment costs and Rs. 7.8 lakhs as annual recurring costs  which includes kitchen supplies, pharmacy supplies and consumables, wage compensation, maintenance of equipments, linen etc. and contingency. If States are planning for 20/15 bedded NRCs, norms should be based on similar lines.  There is also provision for Rs. 11.67 lakhs as cost for Human Resource for 1 Medical officer, 4 Staff Nurses, one Nutritional counsellor and one cook and 2 attendants.
Note: STATE MAY ALSO PROPOSE FOR BUDGET FOR RAPID ASSESSMENT THROUGH MONITORS- SUGGESTED BUDGET LINE IS A.2.5</t>
  </si>
  <si>
    <t>Line listing of SNCUs</t>
  </si>
  <si>
    <t>Whether High Priority District (Yes/No)</t>
  </si>
  <si>
    <t>Facility type (Medical College/DH/SDH/Area Hospital)</t>
  </si>
  <si>
    <t>Name and Address of the facility</t>
  </si>
  <si>
    <t>Date of operationalization</t>
  </si>
  <si>
    <t xml:space="preserve">No. of beds </t>
  </si>
  <si>
    <t xml:space="preserve">Equipments </t>
  </si>
  <si>
    <t>Remarks</t>
  </si>
  <si>
    <t>Staff Nurses (including  Neonatal Nurses)</t>
  </si>
  <si>
    <t xml:space="preserve">Support Staff </t>
  </si>
  <si>
    <t>DEO</t>
  </si>
  <si>
    <t>Radiant Warmer</t>
  </si>
  <si>
    <t>Phototherapy</t>
  </si>
  <si>
    <t>In SNCU (radiant warmer)</t>
  </si>
  <si>
    <t>Step down care</t>
  </si>
  <si>
    <t>KMC unit (if yes, mention beds)</t>
  </si>
  <si>
    <t>Required</t>
  </si>
  <si>
    <t>Trained in FBNC</t>
  </si>
  <si>
    <t>Trained in NSSK</t>
  </si>
  <si>
    <t>In position (Y/N)</t>
  </si>
  <si>
    <r>
      <t>A.</t>
    </r>
    <r>
      <rPr>
        <b/>
        <sz val="11"/>
        <color indexed="8"/>
        <rFont val="Calibri"/>
        <family val="2"/>
      </rPr>
      <t>      Currently functional</t>
    </r>
  </si>
  <si>
    <r>
      <t>B.</t>
    </r>
    <r>
      <rPr>
        <b/>
        <sz val="11"/>
        <color indexed="8"/>
        <rFont val="Calibri"/>
        <family val="2"/>
      </rPr>
      <t>       Under progress</t>
    </r>
  </si>
  <si>
    <t>Admissions in SNCUs</t>
  </si>
  <si>
    <t xml:space="preserve">Bed Occupancy Rate* </t>
  </si>
  <si>
    <t>Birth weight / weight at admission</t>
  </si>
  <si>
    <t>Gestation</t>
  </si>
  <si>
    <t>Morbidity Profile</t>
  </si>
  <si>
    <t>Management (No. of Babies who received)</t>
  </si>
  <si>
    <t>Outcome</t>
  </si>
  <si>
    <t>SNCU discharged babies</t>
  </si>
  <si>
    <t>Mortality Profile (Cause of Death)</t>
  </si>
  <si>
    <t>Male</t>
  </si>
  <si>
    <t>Female</t>
  </si>
  <si>
    <t>1500-2499 gm</t>
  </si>
  <si>
    <t>1000-1499 gm</t>
  </si>
  <si>
    <t>&lt;1000 gm</t>
  </si>
  <si>
    <t>34-37 weeks</t>
  </si>
  <si>
    <t>&lt;34 weeks</t>
  </si>
  <si>
    <t>HIE / Moderate-Severe Birth Asphyxia</t>
  </si>
  <si>
    <t>Jaundice requiring phototherapy</t>
  </si>
  <si>
    <t>Antibiotics</t>
  </si>
  <si>
    <t>KMC provided to babies &lt; 2 Kg</t>
  </si>
  <si>
    <t>Oxygen</t>
  </si>
  <si>
    <t>Discharge</t>
  </si>
  <si>
    <t>Referral</t>
  </si>
  <si>
    <t>LAMA</t>
  </si>
  <si>
    <t>Died</t>
  </si>
  <si>
    <t>Sepsis/ Pneumonia/ Meningitis</t>
  </si>
  <si>
    <t>Prematurity</t>
  </si>
  <si>
    <t>Inborn</t>
  </si>
  <si>
    <t>Outborn</t>
  </si>
  <si>
    <t>Follow up at SNCU (Y/N)</t>
  </si>
  <si>
    <t>Screened for Vision and hearing (Number)</t>
  </si>
  <si>
    <t>Referred to RBSK team (Number)</t>
  </si>
  <si>
    <t xml:space="preserve">Note 1:These data are as per prescribed Annexure 1.3 of FBNC operational guidelines and the states are already generating  reports on this format </t>
  </si>
  <si>
    <t>State Reporting format for New Born Stabilization Units (NBSUs)</t>
  </si>
  <si>
    <r>
      <t>All New Born Stabilization Units (NBSUs) should submit a monthly report to the District. A compiled report from all NBSUs in the district should be forwarded to the State which will be shared with Child Health division by the 15</t>
    </r>
    <r>
      <rPr>
        <b/>
        <vertAlign val="superscript"/>
        <sz val="11"/>
        <color theme="1"/>
        <rFont val="Times New Roman"/>
        <family val="1"/>
      </rPr>
      <t>th</t>
    </r>
    <r>
      <rPr>
        <b/>
        <sz val="11"/>
        <color theme="1"/>
        <rFont val="Times New Roman"/>
        <family val="1"/>
      </rPr>
      <t xml:space="preserve"> of every month in the prescribed state format in excel only .) </t>
    </r>
  </si>
  <si>
    <t>Month :</t>
  </si>
  <si>
    <t>Year:</t>
  </si>
  <si>
    <t xml:space="preserve">District </t>
  </si>
  <si>
    <t>HPD (Y/N)</t>
  </si>
  <si>
    <t>Details of NBSU</t>
  </si>
  <si>
    <t>Live birth reported at the facility</t>
  </si>
  <si>
    <t>Admission Profile</t>
  </si>
  <si>
    <t xml:space="preserve">Duration of stay </t>
  </si>
  <si>
    <t xml:space="preserve">Outcome (Number of babies) </t>
  </si>
  <si>
    <t xml:space="preserve">Type of facility </t>
  </si>
  <si>
    <t>Name &amp; Address of the facility</t>
  </si>
  <si>
    <t>No. of beds (radiant warmers)</t>
  </si>
  <si>
    <t xml:space="preserve">Date of Opertionalization </t>
  </si>
  <si>
    <t>Designated MO (Y/N)</t>
  </si>
  <si>
    <t>Designated Staff Nurse (Y/N)</t>
  </si>
  <si>
    <t>Total admission in NBSU</t>
  </si>
  <si>
    <t>In-borm</t>
  </si>
  <si>
    <t>Out-born</t>
  </si>
  <si>
    <t xml:space="preserve">birth weight </t>
  </si>
  <si>
    <t xml:space="preserve">Referred </t>
  </si>
  <si>
    <t xml:space="preserve">Discharged </t>
  </si>
  <si>
    <t xml:space="preserve">Lama </t>
  </si>
  <si>
    <t xml:space="preserve">Died </t>
  </si>
  <si>
    <t xml:space="preserve">Total </t>
  </si>
  <si>
    <t xml:space="preserve">more than equal to 2500gm </t>
  </si>
  <si>
    <t xml:space="preserve">&lt;2500gm </t>
  </si>
  <si>
    <t xml:space="preserve">Less than 24hrs </t>
  </si>
  <si>
    <t xml:space="preserve">1-3 days </t>
  </si>
  <si>
    <t>More than 3 days</t>
  </si>
  <si>
    <t xml:space="preserve">Signature of State Child Health Nodal Officer </t>
  </si>
  <si>
    <t>Line Listing of Functional NBCC</t>
  </si>
  <si>
    <t>Sr. NO</t>
  </si>
  <si>
    <t>Name of the District</t>
  </si>
  <si>
    <t xml:space="preserve">Name of the facility </t>
  </si>
  <si>
    <t>Facility type (DH/ SDH/ Area Hospital/ CHC/ PHC/SC)</t>
  </si>
  <si>
    <t>Designated Delivery Point (Y/N)</t>
  </si>
  <si>
    <t>Total live births in facility during F.Y. (as on reporting period)</t>
  </si>
  <si>
    <t>Total Still births  in facility during F.Y. (as on reporting period)</t>
  </si>
  <si>
    <t>Functional Radiant Warmer (mention number)</t>
  </si>
  <si>
    <t>No. of NSSK trained personnel at Facility</t>
  </si>
  <si>
    <t>Requirement of Radiant warmer</t>
  </si>
  <si>
    <t xml:space="preserve">Oxygen Cylinder </t>
  </si>
  <si>
    <t xml:space="preserve">Foot operated Suction Machine </t>
  </si>
  <si>
    <t>Electrical weighing machine</t>
  </si>
  <si>
    <t>Service Utilization of NBCC</t>
  </si>
  <si>
    <t>Normal</t>
  </si>
  <si>
    <t>C-section</t>
  </si>
  <si>
    <t>Fresh</t>
  </si>
  <si>
    <t>Macerated</t>
  </si>
  <si>
    <t>Labor Room</t>
  </si>
  <si>
    <t>OT</t>
  </si>
  <si>
    <t>Doctors</t>
  </si>
  <si>
    <t>SN/ANM/ LHV</t>
  </si>
  <si>
    <t>No. of newborn deaths</t>
  </si>
  <si>
    <t>No. of referrals made</t>
  </si>
  <si>
    <t xml:space="preserve">Line Listing of Nutrition Rehabilitation Centres (NRCs) / Malnutrition Treatment Centre (MTCs) </t>
  </si>
  <si>
    <t>Whether HPD (Yes/No)</t>
  </si>
  <si>
    <t>Whether Tribal District notified by MoTA (Yes/No)</t>
  </si>
  <si>
    <t>Nutritionist-cum-Counsellor (No.)</t>
  </si>
  <si>
    <t>Total (ANM/ SN in place)</t>
  </si>
  <si>
    <t>Cook (No.)</t>
  </si>
  <si>
    <t>Attendant (No.)</t>
  </si>
  <si>
    <t>Currently functional</t>
  </si>
  <si>
    <t>Under progress</t>
  </si>
  <si>
    <t>Proposed (new)</t>
  </si>
  <si>
    <t>Admissions in NRC</t>
  </si>
  <si>
    <t>A.1 Admission criteria (No. of children admitted with:)</t>
  </si>
  <si>
    <t>A.2 Referred by</t>
  </si>
  <si>
    <t>A.3 Duration of stay</t>
  </si>
  <si>
    <t>A.4 Bed Occupancy Rate</t>
  </si>
  <si>
    <t>A.5 Weight gain</t>
  </si>
  <si>
    <t>B. Output</t>
  </si>
  <si>
    <t xml:space="preserve">No. of Children completed </t>
  </si>
  <si>
    <t xml:space="preserve">No. of Children Achieved 15 % Weight gain </t>
  </si>
  <si>
    <t>Status of Children during follow up</t>
  </si>
  <si>
    <t>SC</t>
  </si>
  <si>
    <t>ST</t>
  </si>
  <si>
    <t>BPL</t>
  </si>
  <si>
    <t>Bilateral pitting oedema</t>
  </si>
  <si>
    <t>MUAC&lt;115 mm</t>
  </si>
  <si>
    <t>&lt;'-3SD WFH</t>
  </si>
  <si>
    <t>with Diarrhoea</t>
  </si>
  <si>
    <t>T.B</t>
  </si>
  <si>
    <t>Fever</t>
  </si>
  <si>
    <t>Nutrition related disorder</t>
  </si>
  <si>
    <t>Others</t>
  </si>
  <si>
    <t>Frontline worker</t>
  </si>
  <si>
    <t>Self</t>
  </si>
  <si>
    <t>RBSK</t>
  </si>
  <si>
    <t>Paedi ward/ emergency</t>
  </si>
  <si>
    <t>&lt;7 days</t>
  </si>
  <si>
    <t>7-15 days</t>
  </si>
  <si>
    <t>&gt;15 days</t>
  </si>
  <si>
    <t>Achieved target weight (15% wt gain) at the time of discharge from ward</t>
  </si>
  <si>
    <t>1.   Discharge from NRC ward</t>
  </si>
  <si>
    <t>2.    LAMA/ Defaulter</t>
  </si>
  <si>
    <t>3.               Non Responders</t>
  </si>
  <si>
    <t>4.    Deaths</t>
  </si>
  <si>
    <t>5.           Still in Ward</t>
  </si>
  <si>
    <t>1 st follow up</t>
  </si>
  <si>
    <t>2nd  Follow up</t>
  </si>
  <si>
    <t>3 rd  Follow up</t>
  </si>
  <si>
    <t>4 th Follow up</t>
  </si>
  <si>
    <t>During Followup period</t>
  </si>
  <si>
    <t>Medical Transfer</t>
  </si>
  <si>
    <t>T</t>
  </si>
  <si>
    <t>Improved</t>
  </si>
  <si>
    <t>Not improved</t>
  </si>
  <si>
    <t xml:space="preserve"> Death</t>
  </si>
  <si>
    <t>Progress of Home Based Newborn Care (HBNC) and follow up visits</t>
  </si>
  <si>
    <t>Name of the District.</t>
  </si>
  <si>
    <t>No. of ASHAs (in place)</t>
  </si>
  <si>
    <t>ASHA trained in module 6 &amp; 7</t>
  </si>
  <si>
    <t>No. of ASHAs who have started doing home visits</t>
  </si>
  <si>
    <t>Total live births reported in current F.Y.</t>
  </si>
  <si>
    <t>Newborns visited under  HBNC</t>
  </si>
  <si>
    <t>LBW reported out of those visited</t>
  </si>
  <si>
    <t>No. of Newborn deaths reported under HBNC</t>
  </si>
  <si>
    <t>Fund allocated under HBNC in current F.Y. (Rs. lakhs)</t>
  </si>
  <si>
    <t>HBNC Payment expenditure in current F.Y.  (Rs. In lakhs)</t>
  </si>
  <si>
    <t>% fund utilisation</t>
  </si>
  <si>
    <t>Total Reported number of  LBW babies born in current FY</t>
  </si>
  <si>
    <t>LBW babies visited till 1 year of life after HBNC completion in current F.Y.</t>
  </si>
  <si>
    <t xml:space="preserve">Reported number of newborns discharged from SNCU in current  F.Y.  </t>
  </si>
  <si>
    <t xml:space="preserve">SNCU discharged babies visited till 1 year of life after HBNC completion in current F.Y. </t>
  </si>
  <si>
    <t>Remarks (If Any)</t>
  </si>
  <si>
    <t xml:space="preserve">R-1 </t>
  </si>
  <si>
    <t>R- 2</t>
  </si>
  <si>
    <t xml:space="preserve">R-3 </t>
  </si>
  <si>
    <t>R-4</t>
  </si>
  <si>
    <t>No. visited</t>
  </si>
  <si>
    <t>% visited</t>
  </si>
  <si>
    <t>No. reported</t>
  </si>
  <si>
    <t>% reported</t>
  </si>
  <si>
    <t>No. referred</t>
  </si>
  <si>
    <t>% referred</t>
  </si>
  <si>
    <t>total number of LBW babies visited by ASHAs</t>
  </si>
  <si>
    <t>total number of LBW babies completed 4 quarterly visits by ASHAs</t>
  </si>
  <si>
    <t>total number of SNCU discharged babies visited by ASHAs</t>
  </si>
  <si>
    <t>total number of SNCU discharged  babies completed 4 quarterly visits by ASHAs</t>
  </si>
  <si>
    <t xml:space="preserve">Table 1: For Children 6 months  – 5 years </t>
  </si>
  <si>
    <t>Total no. of districts</t>
  </si>
  <si>
    <t>No. of districts covered</t>
  </si>
  <si>
    <t>No. of children 6m – 1 year</t>
  </si>
  <si>
    <t>No. of children 1 – 2 years</t>
  </si>
  <si>
    <t>No. of children 2 – 5 years</t>
  </si>
  <si>
    <t>No. of children (6m - 5 years)  covered (column 3+4+5)</t>
  </si>
  <si>
    <t>No. of children covered (column 3+4)</t>
  </si>
  <si>
    <t>No. of WIFS junior IFA tablets required (52 tab / child / year) (including 10% buffer stock)</t>
  </si>
  <si>
    <t>No. of Pregnant Women</t>
  </si>
  <si>
    <t>No. of Lactating mothers</t>
  </si>
  <si>
    <t>Total no. of pregnant and lactating mothers (column 3+4)</t>
  </si>
  <si>
    <t>No. of Folic Acid tablets (80 tab / pregnant women) (including 10% buffer stock)</t>
  </si>
  <si>
    <t>No. of IFA tablets required (52 tab / WRA / year) (including 10% buffer stock)</t>
  </si>
  <si>
    <t>No. of Albendazole tablets (2 tab / WRA / year) (including 10% buffer stock)</t>
  </si>
  <si>
    <t xml:space="preserve"># Women in Reproductive Age = [Total No. of Women 15 – 49 years] – [Adolescent girls 15-19 years] – [Pregnant + Lactating Mothers] </t>
  </si>
  <si>
    <t>No.</t>
  </si>
  <si>
    <t>%</t>
  </si>
  <si>
    <t>IFA SYRUP</t>
  </si>
  <si>
    <t xml:space="preserve">No. % % of children 6m - 5 years received IFA bottle </t>
  </si>
  <si>
    <t xml:space="preserve">No. &amp; % of children 6m - 5 years consumed atleast 7 doses per month </t>
  </si>
  <si>
    <t>Quantity of the syrup in bottle (50ml or 100 ml)</t>
  </si>
  <si>
    <t>Rate of one 50 / 100 ml bottles (Rs.)</t>
  </si>
  <si>
    <t>Company</t>
  </si>
  <si>
    <t>Rate of WIFS Junior IFA tablets (Rs.)</t>
  </si>
  <si>
    <t>Rate of 1 Albendazole tablet (Rs.)</t>
  </si>
  <si>
    <t xml:space="preserve">Guidance Note : </t>
  </si>
  <si>
    <r>
      <t xml:space="preserve">Drungs under National Iron + Initiative should be proposed for all categories of beneficiaries in </t>
    </r>
    <r>
      <rPr>
        <b/>
        <sz val="14"/>
        <rFont val="Calibri"/>
        <family val="2"/>
      </rPr>
      <t>Rural Areas</t>
    </r>
    <r>
      <rPr>
        <sz val="14"/>
        <rFont val="Calibri"/>
        <family val="2"/>
      </rPr>
      <t xml:space="preserve"> and in urban slums where health infrastructure to deliver the service is present (except in High rise Urban areas where Public Health utilisation is low) in tune with previous years coverage.</t>
    </r>
  </si>
  <si>
    <t>Category of beneficiaries</t>
  </si>
  <si>
    <t>Percent to Total Population (Rounded off to nearest zero)</t>
  </si>
  <si>
    <t xml:space="preserve">Children under 5 years </t>
  </si>
  <si>
    <t>Adolescents (10 – 19years)</t>
  </si>
  <si>
    <t xml:space="preserve">Women in Reproductive Age (20 – 49 years) </t>
  </si>
  <si>
    <r>
      <t>A.</t>
    </r>
    <r>
      <rPr>
        <b/>
        <sz val="7"/>
        <rFont val="Times New Roman"/>
        <family val="1"/>
      </rPr>
      <t xml:space="preserve">     </t>
    </r>
    <r>
      <rPr>
        <b/>
        <sz val="12"/>
        <rFont val="Calibri"/>
        <family val="2"/>
      </rPr>
      <t>For calculating children 1-2 years who are given half dose of Albendazole :</t>
    </r>
  </si>
  <si>
    <t xml:space="preserve">Age wise number of population for every state is available at the ‘Age – Data : Single Year Age Data – C13 Table (India/States/UTs) </t>
  </si>
  <si>
    <t>http://www.censusindia.gov.in/2011census/population_enumeration.aspx</t>
  </si>
  <si>
    <t xml:space="preserve">From this excel sheet number of children 1-2 years who have to be given bi-annually half dose i.e. half tablet (thus, 1 tablet / child / year) and 2- 10 years who have to be given bi-annually full dose i.e. full tablet (thus, 2 tablets / child / year) is available. </t>
  </si>
  <si>
    <t>Specifications</t>
  </si>
  <si>
    <t>Unit Requirement</t>
  </si>
  <si>
    <t xml:space="preserve">Children </t>
  </si>
  <si>
    <r>
      <t>(b)</t>
    </r>
    <r>
      <rPr>
        <sz val="7"/>
        <rFont val="Times New Roman"/>
        <family val="1"/>
      </rPr>
      <t xml:space="preserve">   </t>
    </r>
    <r>
      <rPr>
        <sz val="11"/>
        <rFont val="Calibri"/>
        <family val="2"/>
      </rPr>
      <t>Albendazole Tablets (1-2 years)</t>
    </r>
  </si>
  <si>
    <t>Bi-annually 400 mg tablet</t>
  </si>
  <si>
    <t>1 tablet / year /child of 1 – 2 years</t>
  </si>
  <si>
    <r>
      <t>(d)</t>
    </r>
    <r>
      <rPr>
        <sz val="7"/>
        <rFont val="Times New Roman"/>
        <family val="1"/>
      </rPr>
      <t xml:space="preserve">   </t>
    </r>
    <r>
      <rPr>
        <sz val="11"/>
        <rFont val="Calibri"/>
        <family val="2"/>
      </rPr>
      <t>Albendazole Tablets (2-10 years)</t>
    </r>
  </si>
  <si>
    <t>2 tablets / year / child for 2 – 10 years</t>
  </si>
  <si>
    <r>
      <t>(j)</t>
    </r>
    <r>
      <rPr>
        <sz val="7"/>
        <rFont val="Times New Roman"/>
        <family val="1"/>
      </rPr>
      <t xml:space="preserve">     </t>
    </r>
    <r>
      <rPr>
        <sz val="11"/>
        <rFont val="Calibri"/>
        <family val="2"/>
      </rPr>
      <t>Albendazole Tablets (already in WIFS under RKSK)</t>
    </r>
  </si>
  <si>
    <t>2 tablets  / AG / year</t>
  </si>
  <si>
    <t>Budget Head</t>
  </si>
  <si>
    <t xml:space="preserve">Unit Cost
(Rs. Lakhs)  </t>
  </si>
  <si>
    <t>Budget
 (Rs. Lakhs)</t>
  </si>
  <si>
    <t>A.2.4</t>
  </si>
  <si>
    <t>Infant and Young Child Feeding/IYCF</t>
  </si>
  <si>
    <t>Counsellors</t>
  </si>
  <si>
    <t>B.10.2.2</t>
  </si>
  <si>
    <t>IEC for child healtth</t>
  </si>
  <si>
    <t>Other budget lines</t>
  </si>
  <si>
    <t>Approved</t>
  </si>
  <si>
    <t>Staff approved/in place</t>
  </si>
  <si>
    <t>No. of RMNCHA counsellors approved</t>
  </si>
  <si>
    <t>Total no</t>
  </si>
  <si>
    <t>No. of IYCF centres approved</t>
  </si>
  <si>
    <t>No. of IYCF centres functional</t>
  </si>
  <si>
    <t>No. of Delivery points in State</t>
  </si>
  <si>
    <t>Support systems</t>
  </si>
  <si>
    <t>No. of Master trainers available in State for IYCF</t>
  </si>
  <si>
    <t>IYCF training resource material used</t>
  </si>
  <si>
    <t>Package</t>
  </si>
  <si>
    <t>Duration</t>
  </si>
  <si>
    <t>Participants per batch</t>
  </si>
  <si>
    <t>Nodal officer Phone</t>
  </si>
  <si>
    <t>Phone</t>
  </si>
  <si>
    <t>Email</t>
  </si>
  <si>
    <t>No. of children</t>
  </si>
  <si>
    <t>No of bottles</t>
  </si>
  <si>
    <t>Management of diarrhoea &amp; ARI &amp; micronutrient malnutrition</t>
  </si>
  <si>
    <t>Child health Drugs</t>
  </si>
  <si>
    <t>Cost of Vitamin A bottle (100ml)</t>
  </si>
  <si>
    <t>If State not conducting Biannual round go directly to (d)</t>
  </si>
  <si>
    <t>No. of Biannual rounds conducted</t>
  </si>
  <si>
    <t>c</t>
  </si>
  <si>
    <t>No. &amp; % of underfive year children given Vitamin A in 2nd Biannual round</t>
  </si>
  <si>
    <t>d</t>
  </si>
  <si>
    <t>e</t>
  </si>
  <si>
    <t>f</t>
  </si>
  <si>
    <t>g</t>
  </si>
  <si>
    <t>Rate of one 100 ml bottles (Rs.)</t>
  </si>
  <si>
    <t>h</t>
  </si>
  <si>
    <t>i</t>
  </si>
  <si>
    <t>j</t>
  </si>
  <si>
    <t>k</t>
  </si>
  <si>
    <t>State Officer Incharge of the programme</t>
  </si>
  <si>
    <t>l</t>
  </si>
  <si>
    <t>Phone no &amp; Email id of the officer</t>
  </si>
  <si>
    <t>Budgeting:</t>
  </si>
  <si>
    <t>In case the States are undertaking Biannual rounds, mobilisation costs and other management related activities under this budget head</t>
  </si>
  <si>
    <t>Annexure: ASHA incentives under CH except for HBNC</t>
  </si>
  <si>
    <t>Background data</t>
  </si>
  <si>
    <t>Data Source</t>
  </si>
  <si>
    <t>Live birth (Estimated) per year</t>
  </si>
  <si>
    <t>Census 2011, SRS</t>
  </si>
  <si>
    <t>CBR*Population/1000</t>
  </si>
  <si>
    <t>Reported live birth per year</t>
  </si>
  <si>
    <t>HMIS</t>
  </si>
  <si>
    <t>No. of Rural Live Births per year</t>
  </si>
  <si>
    <t>CBR (Rural)*Population (Rural)/1000</t>
  </si>
  <si>
    <t>% of  live births as LBW</t>
  </si>
  <si>
    <t>Estimated No. of Rural LBW babies per year</t>
  </si>
  <si>
    <t>I</t>
  </si>
  <si>
    <t>Activites</t>
  </si>
  <si>
    <t>Unit of Measure</t>
  </si>
  <si>
    <t xml:space="preserve">Unit Cost
(Rs.)  </t>
  </si>
  <si>
    <t>Quantity / 
Target</t>
  </si>
  <si>
    <t xml:space="preserve">Incentive to ASHA under Child Health </t>
  </si>
  <si>
    <t>Incentive for Home Based Newborn Care programme</t>
  </si>
  <si>
    <t>Per Newborn</t>
  </si>
  <si>
    <t>Rs. 250</t>
  </si>
  <si>
    <t>Incentive for follow up of LBW babies</t>
  </si>
  <si>
    <t>Per LBW baby</t>
  </si>
  <si>
    <t>Rs. 50 per month from 3rd month upto 2 years of age (1year 10 months)</t>
  </si>
  <si>
    <t>Incentive to ASHA for follow up of SNCU discharge babies</t>
  </si>
  <si>
    <t>Per SNCU discharged baby</t>
  </si>
  <si>
    <t xml:space="preserve">Rs. 50 per month from 3rd month upto 1 year of age (10 months) </t>
  </si>
  <si>
    <t>Incentive for follow up of discharge SAM children from NRCs</t>
  </si>
  <si>
    <t>Per NRC discharged child</t>
  </si>
  <si>
    <t>Child Health Training</t>
  </si>
  <si>
    <t>CH Trg- Annexure 2</t>
  </si>
  <si>
    <t>CH Trainings</t>
  </si>
  <si>
    <t>FBNC (4+ 14 days Observer ship )</t>
  </si>
  <si>
    <t>ANM + Addl. ANM</t>
  </si>
  <si>
    <t>LHV</t>
  </si>
  <si>
    <t xml:space="preserve">Paediatrician </t>
  </si>
  <si>
    <t>District / State officials</t>
  </si>
  <si>
    <t>Sr. No.</t>
  </si>
  <si>
    <t>ORS packets</t>
  </si>
  <si>
    <t>Zinc dispersible tablets</t>
  </si>
  <si>
    <t>No. of PHC &amp; above facilities with:</t>
  </si>
  <si>
    <t>No. of Sub centres with atleast following at start of each month (before despatch to ASHA)</t>
  </si>
  <si>
    <t>No. of ASHA reporting stock out</t>
  </si>
  <si>
    <t>Dedicated IEC activity conducted for</t>
  </si>
  <si>
    <t>Whether BCC for correct feeding practices and sanitation being done by care providers (MO/SN/ANM/ASHA)</t>
  </si>
  <si>
    <t>Number of under five children reported from community and facility</t>
  </si>
  <si>
    <t>Number of under five children treated</t>
  </si>
  <si>
    <t>Number of underfive children died</t>
  </si>
  <si>
    <t>Procured</t>
  </si>
  <si>
    <t>Distributed to facilities</t>
  </si>
  <si>
    <t>In stock at warehouse</t>
  </si>
  <si>
    <t>Utilised in facilities</t>
  </si>
  <si>
    <t>Bronchodialtion facility</t>
  </si>
  <si>
    <t>functional oxygen for children</t>
  </si>
  <si>
    <t>Antibiotics for Pneumonia</t>
  </si>
  <si>
    <t>Amoxicillin</t>
  </si>
  <si>
    <t>100 packets of ORS /month</t>
  </si>
  <si>
    <t>Cotrimoxazole syrup/tab</t>
  </si>
  <si>
    <t>700 zinc dispersible tablets</t>
  </si>
  <si>
    <t>ORS</t>
  </si>
  <si>
    <t>Cotrimoxazole syrup</t>
  </si>
  <si>
    <t>zinc dispersible tablets</t>
  </si>
  <si>
    <t>ARI/ Pneumonia</t>
  </si>
  <si>
    <t>(Y/N)</t>
  </si>
  <si>
    <t>Diarrhoea (Facility)</t>
  </si>
  <si>
    <t>Diarrhoea (Community)</t>
  </si>
  <si>
    <t>ARI (Facility)</t>
  </si>
  <si>
    <t>ARI (Community)</t>
  </si>
  <si>
    <t>Diarrhoea</t>
  </si>
  <si>
    <t>ARI</t>
  </si>
  <si>
    <t xml:space="preserve">Progress of Child Death Review implementation </t>
  </si>
  <si>
    <t>District level orientation on CDR initiated</t>
  </si>
  <si>
    <t>District Child Death Review committee(DCDRC)  formed (Y/N)</t>
  </si>
  <si>
    <t>Total Number of DCDRC meetings held in current FY</t>
  </si>
  <si>
    <t>Numberr of DCDRC meetings for which minutes of meetings shared with the state</t>
  </si>
  <si>
    <t>Total Number of DM Review meetings held in current FY</t>
  </si>
  <si>
    <t>Child Death Review Started (Y/N)</t>
  </si>
  <si>
    <t>Number of deaths reported in Current F.Y. (end of the reporting period)</t>
  </si>
  <si>
    <t>Place where the death took place</t>
  </si>
  <si>
    <t>No. of deaths reviewed (Verbal Autopsy completed and report submitted to office of DNO)</t>
  </si>
  <si>
    <t>No. of facility based deaths reviewed (Facility Based Death Review completed &amp; report submitted to DNO)</t>
  </si>
  <si>
    <t>Cause of death</t>
  </si>
  <si>
    <t>Date of the last meeting of District CDR Committee held</t>
  </si>
  <si>
    <t>A. Pneumonia</t>
  </si>
  <si>
    <t>B. Prematurity and low birth weight</t>
  </si>
  <si>
    <t>C. Diarrhoeal Diseases</t>
  </si>
  <si>
    <t>D. Neonatal infections</t>
  </si>
  <si>
    <t>E. Birth Asphyxia and birth trauma</t>
  </si>
  <si>
    <t>F. Other Diseases</t>
  </si>
  <si>
    <t>SC/ST</t>
  </si>
  <si>
    <t>OBC</t>
  </si>
  <si>
    <t>General</t>
  </si>
  <si>
    <t>&lt; 28 days</t>
  </si>
  <si>
    <t>29 days-1 year</t>
  </si>
  <si>
    <t>1-5 years</t>
  </si>
  <si>
    <t>Home</t>
  </si>
  <si>
    <t>Health facility: private</t>
  </si>
  <si>
    <t>Health facility: public</t>
  </si>
  <si>
    <t>In transit</t>
  </si>
  <si>
    <t>Implementation status of Newer Inititatives under Child Health</t>
  </si>
  <si>
    <t>Vitamin K1</t>
  </si>
  <si>
    <t>Gentamicin by ANM</t>
  </si>
  <si>
    <t>1ml disposable syringe and 26 G needle available (Y/N)</t>
  </si>
  <si>
    <t>No. of facility live births</t>
  </si>
  <si>
    <t>No. of newborns given Vit.K dose at facility</t>
  </si>
  <si>
    <t>No. of pregnant women</t>
  </si>
  <si>
    <t>No. of pregnant women identified with pre-term labour</t>
  </si>
  <si>
    <t>No. of pregnant women identified with pre-term labour given ANCS</t>
  </si>
  <si>
    <t>No. of pre-term admission in SNCUs</t>
  </si>
  <si>
    <t>No. of pre-term newborns admitted in SNCUs whose mother were  treated with ANCS</t>
  </si>
  <si>
    <t>No. of sick newborns identified by ASHA under HBNC</t>
  </si>
  <si>
    <t xml:space="preserve">No. of newborns with suspected sepsis given pre-referral dose of </t>
  </si>
  <si>
    <t>No. of newborns with suspected sepsis given full schedule of</t>
  </si>
  <si>
    <t xml:space="preserve">Gentamicin </t>
  </si>
  <si>
    <t>Amoxicilin</t>
  </si>
  <si>
    <t>Qualifier</t>
  </si>
  <si>
    <r>
      <rPr>
        <b/>
        <sz val="11"/>
        <color theme="1"/>
        <rFont val="Calibri"/>
        <family val="2"/>
        <scheme val="minor"/>
      </rPr>
      <t>Vitamin K</t>
    </r>
    <r>
      <rPr>
        <sz val="11"/>
        <color theme="1"/>
        <rFont val="Calibri"/>
        <family val="2"/>
        <scheme val="minor"/>
      </rPr>
      <t xml:space="preserve">: Procurement should be done through EDL under JSSK </t>
    </r>
  </si>
  <si>
    <t>Strengthening Pediatric Care</t>
  </si>
  <si>
    <t>Pediatric HDU</t>
  </si>
  <si>
    <t xml:space="preserve">Pediatric Emergency ward </t>
  </si>
  <si>
    <t>Pediatric HDU functional (Y/N)</t>
  </si>
  <si>
    <t>Total Number of beds</t>
  </si>
  <si>
    <t>Total Number of Admissions in current FY</t>
  </si>
  <si>
    <t xml:space="preserve"> Number of admitted patients discharged in current FY</t>
  </si>
  <si>
    <t xml:space="preserve"> Number of admitted children referred in current FY</t>
  </si>
  <si>
    <t xml:space="preserve"> Number of admitted children died in current FY</t>
  </si>
  <si>
    <t>Pediatric Emergency ward functional (Y/N)</t>
  </si>
  <si>
    <t xml:space="preserve"> Number of admitted children referred to higher center in current FY</t>
  </si>
  <si>
    <t>At SDH level</t>
  </si>
  <si>
    <t>At CHC level</t>
  </si>
  <si>
    <t>Master input data forms.District details form - A10</t>
  </si>
  <si>
    <t>(Annexure to be filled at State Level)</t>
  </si>
  <si>
    <t xml:space="preserve">Defect at birth </t>
  </si>
  <si>
    <t>No. of 100 ml bottles used</t>
  </si>
  <si>
    <t>If no,Plan to implement in next F.Y. (Y/N)</t>
  </si>
  <si>
    <r>
      <rPr>
        <b/>
        <sz val="11"/>
        <color theme="1"/>
        <rFont val="Calibri"/>
        <family val="2"/>
        <scheme val="minor"/>
      </rPr>
      <t>FBNC</t>
    </r>
    <r>
      <rPr>
        <sz val="11"/>
        <color theme="1"/>
        <rFont val="Calibri"/>
        <family val="2"/>
        <scheme val="minor"/>
      </rPr>
      <t xml:space="preserve">: District should have at least one SNCU in DH/Medical College, NBSU at least </t>
    </r>
    <r>
      <rPr>
        <sz val="11"/>
        <color rgb="FFFF0000"/>
        <rFont val="Calibri"/>
        <family val="2"/>
        <scheme val="minor"/>
      </rPr>
      <t xml:space="preserve">in one </t>
    </r>
    <r>
      <rPr>
        <sz val="11"/>
        <color theme="1"/>
        <rFont val="Calibri"/>
        <family val="2"/>
        <scheme val="minor"/>
      </rPr>
      <t>FRU. NBCC at all delivery point is an essential qualifier.</t>
    </r>
  </si>
  <si>
    <r>
      <rPr>
        <b/>
        <sz val="11"/>
        <color theme="1"/>
        <rFont val="Calibri"/>
        <family val="2"/>
        <scheme val="minor"/>
      </rPr>
      <t>IYCF</t>
    </r>
    <r>
      <rPr>
        <sz val="11"/>
        <color theme="1"/>
        <rFont val="Calibri"/>
        <family val="2"/>
        <scheme val="minor"/>
      </rPr>
      <t>: IYCF training undertaken at high case load facilities and AWW, ASHA and ANM</t>
    </r>
  </si>
  <si>
    <t>Background Information Required for Approval of State PIPs for next year</t>
  </si>
  <si>
    <t xml:space="preserve">F.M.R. Code: A.2- Child Health </t>
  </si>
  <si>
    <t>Total Target (since inception till end of current F.Y. &gt;&gt;Year n&lt;&lt;)</t>
  </si>
  <si>
    <r>
      <t xml:space="preserve">Cumulative Achievement (since inception till </t>
    </r>
    <r>
      <rPr>
        <b/>
        <sz val="11"/>
        <color theme="1"/>
        <rFont val="Calibri"/>
        <family val="2"/>
        <scheme val="minor"/>
      </rPr>
      <t>date)</t>
    </r>
  </si>
  <si>
    <t xml:space="preserve"> Target (current F.Y. &gt;&gt;Year n&lt;&lt;)</t>
  </si>
  <si>
    <t>Achievement (current F.Y. &gt;&gt;Year n&lt;&lt;)</t>
  </si>
  <si>
    <t>Proposed units to be estblished in next F.Y. &gt;&gt;Year n+1&lt;&lt;</t>
  </si>
  <si>
    <t>Cumulative Achievement (since inception till date)</t>
  </si>
  <si>
    <t>* One time establishment cost as per FBNC Operational guidelines is Rs. 41,00,000 which comprises Rs. 16,00,000 for renovation and Rs. 25,00,000 for equipment and furniture. The annual recurring cost is Rs. 10,00,000 which comprises Rs. 3,50,000 for consumables and Rs. 6,50,000 for maintenance.</t>
  </si>
  <si>
    <t xml:space="preserve">https://www.dgserver.dgsnd.gov.in/reports/rwservlet?KEY1&amp;report=techpert01pdf11.rdf&amp;destype=cache&amp;desformat=pdf&amp;paramform=no&amp;p_major=C2020000&amp;p_rcfrom=01-01-2014&amp;p_rcto=31-12-2014&amp;p_date=12-12-2013 </t>
  </si>
  <si>
    <t>Facility type (Medical College/ DH/ SDH/ Area Hospital)</t>
  </si>
  <si>
    <t>Date of operationalization of SNCU</t>
  </si>
  <si>
    <t>Human Resource (give numbers)</t>
  </si>
  <si>
    <t>Regular in-position</t>
  </si>
  <si>
    <t>Contractual approved in current F.Y.</t>
  </si>
  <si>
    <t>Contractual In-position</t>
  </si>
  <si>
    <t>Total In-position</t>
  </si>
  <si>
    <t>No. of units non-functional for more than a week</t>
  </si>
  <si>
    <r>
      <t>C.</t>
    </r>
    <r>
      <rPr>
        <b/>
        <sz val="11"/>
        <color indexed="8"/>
        <rFont val="Calibri"/>
        <family val="2"/>
      </rPr>
      <t>       Proposed (New)</t>
    </r>
  </si>
  <si>
    <t>Support Staff : includes ayah, cleaner and security guard</t>
  </si>
  <si>
    <t>Sevice Utilization of Currently Functional SNCUs</t>
  </si>
  <si>
    <t>Facility type (Medical College/ DH/ SDH/ Area Hospital/ CHC/ Block PHC)</t>
  </si>
  <si>
    <t>Total M/F Inborn + Outborn</t>
  </si>
  <si>
    <t>Note 2: Bed Occupancy Rate =[{(total admission in SNCU in the period/no. of days in the period)* Average duration of stay-in days}/Number of beds in SNCU]*100</t>
  </si>
  <si>
    <t>Whether HPD (Yes/ NO)</t>
  </si>
  <si>
    <t>NBCC in Place 
(no.)</t>
  </si>
  <si>
    <t>Neonatal Ambu Bag</t>
  </si>
  <si>
    <t>In Labor Room</t>
  </si>
  <si>
    <t>In OT
(as applicable)</t>
  </si>
  <si>
    <t>No. required</t>
  </si>
  <si>
    <t>No. available for NBCC</t>
  </si>
  <si>
    <t>Whether Addl. required (no.)</t>
  </si>
  <si>
    <t>No. of newborns who required resuscitation at birth</t>
  </si>
  <si>
    <t>Sick newborns referred</t>
  </si>
  <si>
    <t>No of newborns reported with defect at birth</t>
  </si>
  <si>
    <r>
      <t xml:space="preserve">No. of Rural Live Births per year </t>
    </r>
    <r>
      <rPr>
        <b/>
        <sz val="11"/>
        <color theme="1"/>
        <rFont val="Calibri"/>
        <family val="2"/>
        <scheme val="minor"/>
      </rPr>
      <t>X</t>
    </r>
    <r>
      <rPr>
        <sz val="11"/>
        <color theme="1"/>
        <rFont val="Calibri"/>
        <family val="2"/>
        <scheme val="minor"/>
      </rPr>
      <t xml:space="preserve"> % of  live births as LBW</t>
    </r>
  </si>
  <si>
    <t>No. of newborns admitted in SNCUs in current year (should align with SNCU service utilisation annexure)</t>
  </si>
  <si>
    <t>No. of newborns discharged from SNCU in current year</t>
  </si>
  <si>
    <t xml:space="preserve">SAM cases admitted in NRCs in current year </t>
  </si>
  <si>
    <t>No. of discharged SAM cases from NRCs followed up in current year</t>
  </si>
  <si>
    <t>Proposed for next year &gt;&gt;Year n+1&lt;&lt;</t>
  </si>
  <si>
    <t>B1.1.3.2</t>
  </si>
  <si>
    <t>B1.1.3.2.1</t>
  </si>
  <si>
    <t>B1.1.3.2.2</t>
  </si>
  <si>
    <t>B1.1.3.2.3</t>
  </si>
  <si>
    <t>B1.1.3.2.5</t>
  </si>
  <si>
    <t>B.1.1.3.2.6</t>
  </si>
  <si>
    <t>Incentive for quarterly mother's meeting to promote , protect, manage and support breastfeeding and complementary feeding</t>
  </si>
  <si>
    <t>Per quarter</t>
  </si>
  <si>
    <t>Rs 100 per ASHA/ per quarter</t>
  </si>
  <si>
    <r>
      <rPr>
        <b/>
        <sz val="11"/>
        <color theme="1"/>
        <rFont val="Calibri"/>
        <family val="2"/>
        <scheme val="minor"/>
      </rPr>
      <t>Note</t>
    </r>
    <r>
      <rPr>
        <sz val="11"/>
        <color theme="1"/>
        <rFont val="Calibri"/>
        <family val="2"/>
        <scheme val="minor"/>
      </rPr>
      <t>: estimation of targets for ASHA incentives may be aligned from MH, CH, Imm, FP programs as well</t>
    </r>
  </si>
  <si>
    <t>Cumulative  Achievement (since inception till end of current F.Y. &gt;&gt;Year n&lt;&lt;)</t>
  </si>
  <si>
    <t>% achievement (cumulative)</t>
  </si>
  <si>
    <t>Target (current F.Y. &gt;&gt;Year n&lt;&lt;)</t>
  </si>
  <si>
    <t>% achievement in current year</t>
  </si>
  <si>
    <t>Proposed numbers  to be trained in next F.Y. &gt;&gt;Year n+1&lt;&lt;</t>
  </si>
  <si>
    <t xml:space="preserve">Achievement (current F.Y. &gt;&gt;Year n&lt;&lt;) </t>
  </si>
  <si>
    <t>Achievement (current F.Y.&gt;&gt;Year n&lt;&lt;)</t>
  </si>
  <si>
    <t>No. of blocks</t>
  </si>
  <si>
    <t>Antenatal-Corticosteroid (ANCS)</t>
  </si>
  <si>
    <t xml:space="preserve">IYCF (MAA pgm) </t>
  </si>
  <si>
    <t>National Deworming day</t>
  </si>
  <si>
    <t>IDCF</t>
  </si>
  <si>
    <t xml:space="preserve">Implemented (Y/N) </t>
  </si>
  <si>
    <t xml:space="preserve">If no, give reasons  </t>
  </si>
  <si>
    <t>if Vitamin A biannual rounds implemented Yes/ No</t>
  </si>
  <si>
    <t>Implemented Yes/ No</t>
  </si>
  <si>
    <t>If no, reasons</t>
  </si>
  <si>
    <t>If Yes mention % coverage of U5 Children under IDCF</t>
  </si>
  <si>
    <t>If no, reasons and timelines for implementation</t>
  </si>
  <si>
    <t>SAM prevalence (NFHS- 4 data)</t>
  </si>
  <si>
    <t>No of existing delivery points where IYCF trained staffs are posted</t>
  </si>
  <si>
    <t xml:space="preserve">Total Target </t>
  </si>
  <si>
    <t>Number of NRC approved  (since inception till date)</t>
  </si>
  <si>
    <t>Number of NRC operational  presently</t>
  </si>
  <si>
    <t>Whether National Nutrition Mission district (Yes/No)</t>
  </si>
  <si>
    <t>Name and Address of the NRC</t>
  </si>
  <si>
    <t>No. of beds in NRC</t>
  </si>
  <si>
    <t>Medical Officer working in NRC (No.)</t>
  </si>
  <si>
    <t>Total MOs deputed to NRC</t>
  </si>
  <si>
    <t>No. of MOs trained</t>
  </si>
  <si>
    <t>% MOs trained</t>
  </si>
  <si>
    <t>Total Nutritionists working in NRC</t>
  </si>
  <si>
    <t>No. of Nutritionists trained</t>
  </si>
  <si>
    <t>Staff nurses working in NRC</t>
  </si>
  <si>
    <t>% Nursing cadre deputed as per guidelines</t>
  </si>
  <si>
    <t>ANM/ SN trained</t>
  </si>
  <si>
    <t>% of ANM/ SN trained</t>
  </si>
  <si>
    <t>Regular MO working full-time</t>
  </si>
  <si>
    <t>Regular MO working part-time</t>
  </si>
  <si>
    <t>Contractual MO working full-time</t>
  </si>
  <si>
    <t>Contractual MO working part-time</t>
  </si>
  <si>
    <t>Regular SN working full-time</t>
  </si>
  <si>
    <t>Regular SN working part-time</t>
  </si>
  <si>
    <t>Contractual SN working full-time</t>
  </si>
  <si>
    <t>Contractual SN working part-time</t>
  </si>
  <si>
    <r>
      <t xml:space="preserve">Note: </t>
    </r>
    <r>
      <rPr>
        <sz val="11"/>
        <color indexed="8"/>
        <rFont val="Calibri"/>
        <family val="2"/>
      </rPr>
      <t>For facilities under progress/proposed (new) provide the tentative month of operationalization, number of beds proposed, no. of contractual staff proposed etc.</t>
    </r>
  </si>
  <si>
    <t>Ref from VCDC/ CTC</t>
  </si>
  <si>
    <t xml:space="preserve">3.  Medical Transfer      </t>
  </si>
  <si>
    <t>At the time of Discharge from ward = (Col No. A.5)</t>
  </si>
  <si>
    <t>LAMA/ Absconded</t>
  </si>
  <si>
    <t xml:space="preserve">Note: </t>
  </si>
  <si>
    <t>Bed Occupancy Rate =[{(total admission in NRC in the period/ no. of days in the period)* Average duration of stay-in days}/ Number of beds in NRC]*100</t>
  </si>
  <si>
    <t>No. of IFA syrups bottle (50 ml) with auto dispenser required (Unit requirement : 100 ml or 2 bottles /child / year) (including 10% buffer stock)</t>
  </si>
  <si>
    <t>No. of Albendazole tablets required (1/tab/yr/child for 1-2 year
and
2 tab/year/child 2-5 years)  (including 10% buffer stock)</t>
  </si>
  <si>
    <t>* Children = Girls and Boys both</t>
  </si>
  <si>
    <t>No. of IFA tablets required (360 tab / beneficiary) (including 10% buffer stock)</t>
  </si>
  <si>
    <t xml:space="preserve">No. of Women in Reproductive Age  (All females 20 – 49 years except pregnant &amp; lactating mothers)  </t>
  </si>
  <si>
    <t>FY 2017-18 PERFORMANCE</t>
  </si>
  <si>
    <t>From (MM/YYYY)</t>
  </si>
  <si>
    <t>To (MM/YYYY)</t>
  </si>
  <si>
    <t>No. / Rs.</t>
  </si>
  <si>
    <t>No. of IFA bottles purchased</t>
  </si>
  <si>
    <t>No. of IFA bottles used</t>
  </si>
  <si>
    <t>Whether the bottle had 'Auto-dispenser' (Y/N)</t>
  </si>
  <si>
    <t>Budget approved for IFA Syrup supplementation programme (Rs. Lakhs)</t>
  </si>
  <si>
    <t>Expenditure on the IFA Syrup  supplementation Programme (Rs. Lakhs)</t>
  </si>
  <si>
    <t>No. of WIFS Junior IFA purchased</t>
  </si>
  <si>
    <t>No. of WIFS Junior IFA tablets consumed</t>
  </si>
  <si>
    <t>Budget approved for WIFS Junior IFA tablet supplementation programme (Rs. Lakhs)</t>
  </si>
  <si>
    <t>Expenditure on the WIFS Junior IFA tablet supplementation Programme (Rs. Lakhs)</t>
  </si>
  <si>
    <t>The structure of population of India in percentage is available at As per Census 2011. (and 2018-19 forecasted data)</t>
  </si>
  <si>
    <t xml:space="preserve">Source: Census of India </t>
  </si>
  <si>
    <t>INFANT &amp; YOUNG CHILD FEEDING (IYCF)</t>
  </si>
  <si>
    <t>What to budget</t>
  </si>
  <si>
    <t>programme cost of IYCF</t>
  </si>
  <si>
    <t>A. 2.4.1</t>
  </si>
  <si>
    <t>One day sensitization ANM/ Nurses/ Doctors of DPs and SCs at District and Block meetings for MAA programme</t>
  </si>
  <si>
    <t xml:space="preserve">One day sensitization ANM/ Nurses/ Doctors of DPs and SCs at District and Block meetings (with orientation on role clarity on breastfeeding and review on breast feeding) along with cost for printing of sensitization module, arranging training etc. </t>
  </si>
  <si>
    <t>A.2.4.2</t>
  </si>
  <si>
    <t>Monitoring and Award/ Recognition  for MAA programme</t>
  </si>
  <si>
    <t xml:space="preserve">One award per district in form of team cash award of Rs 10,000 for the selected  facility. 
Criterion for award for the health facilities are as per MAA guidelines. </t>
  </si>
  <si>
    <t>A.9.5.5.2.C</t>
  </si>
  <si>
    <t>Other child health trainings
(4 days IYCF trainings and ToT)</t>
  </si>
  <si>
    <t>Detail training plan for training of SNs and ANMs posted at DPs and SCs.
Number of batches, number of participants in the batch and details of training expenditure as per RCH training norms.</t>
  </si>
  <si>
    <t>B.10.3.2.1.a</t>
  </si>
  <si>
    <t xml:space="preserve">IEC for MAA programme
</t>
  </si>
  <si>
    <t xml:space="preserve">
Media Mix of Mid Media/ Mass Media activities for MAA programme as per MAA guidelines
(includes funds for audiovisual, printing of ASHA infokit, ANM flipchart for MAA programme)
</t>
  </si>
  <si>
    <t>Current year's performance</t>
  </si>
  <si>
    <t>Total no. in the State</t>
  </si>
  <si>
    <t>For whom IYCF training approved so far (cumulative)</t>
  </si>
  <si>
    <t>Total no. trained so far (cumulative)</t>
  </si>
  <si>
    <t>Training target (no.s) for current year</t>
  </si>
  <si>
    <t>No. trained in current year</t>
  </si>
  <si>
    <r>
      <t>No. of personnel (</t>
    </r>
    <r>
      <rPr>
        <sz val="11"/>
        <color theme="1"/>
        <rFont val="Calibri"/>
        <family val="2"/>
        <scheme val="minor"/>
      </rPr>
      <t>not batch) for whom IYCF training was approved &amp; conducted</t>
    </r>
  </si>
  <si>
    <t>ANM at SCs</t>
  </si>
  <si>
    <t>ANM/SN at delivery points other than SCs</t>
  </si>
  <si>
    <t>In place</t>
  </si>
  <si>
    <t>Out of in position RMNCHA councellors number of councellors invoved in Breast feeding Counseeling</t>
  </si>
  <si>
    <t>No.of dedicated IYCF/Breastfeeding counsellors approved if any</t>
  </si>
  <si>
    <t>IYCF Centre (if any)</t>
  </si>
  <si>
    <t>At DH level</t>
  </si>
  <si>
    <t>Collaborating Institute for IYCF Promotion</t>
  </si>
  <si>
    <t>Cost of training per batch (Rs.)</t>
  </si>
  <si>
    <t>Guidance Note on IYCF (MAA) planning</t>
  </si>
  <si>
    <t>Infant and Young Child Feeding practices is another area where careful investments would lead to larger reduction in Under five mortality and overall improvement in morbidity. For improving rates of appropriate Infant and Young Child Feeding Practices, MAA programme has been launched at National level. State may plan for following:</t>
  </si>
  <si>
    <r>
      <t xml:space="preserve">Ø  One Lactation counsellor for High Case load facilities such as District Hospital/FRUs. Monitoring of performance of this counsellor would require a dedicated roster covering ANC clinics, PNC ward, C-Section ward, Labour room, OPD, SNCUs/NICU, Paediatric Wards. A dedicated Medical Officer/ specialist must be designated in each High Case Load facilities as the officer Incharge of all IYCF related activities. The counsellor should be trained in nutrition (BSc/ MSc Nutrition) to be trained in IYCF. </t>
    </r>
    <r>
      <rPr>
        <b/>
        <sz val="11"/>
        <rFont val="Calibri"/>
        <family val="2"/>
        <scheme val="minor"/>
      </rPr>
      <t>Budget Line: The salary may be budgeted under A.8.1.7.5.1.  Salary as per State Norms may be proposed.</t>
    </r>
  </si>
  <si>
    <t>Ø  At facilities where Nutritional Rehabilitation Centres have been established, a separate counsellor may not be proposed and the Nutritional counsellor hired under NRC itself may be utilised.</t>
  </si>
  <si>
    <r>
      <t xml:space="preserve">Ø  At all Delivery points, Staff nurses and ANMs in the labour room/PNC wards/SNCUs/Peadiaric wards must be trained in IYCF training/IMNCI which also covers this component. A line listing of all delivery points to be undertaken for facilities with already trained staff and training load to be decided appropriately. </t>
    </r>
    <r>
      <rPr>
        <b/>
        <sz val="11"/>
        <rFont val="Calibri"/>
        <family val="2"/>
        <scheme val="minor"/>
      </rPr>
      <t xml:space="preserve">Budget line: </t>
    </r>
    <r>
      <rPr>
        <b/>
        <sz val="11"/>
        <color rgb="FFFF0000"/>
        <rFont val="Calibri"/>
        <family val="2"/>
        <scheme val="minor"/>
      </rPr>
      <t>A.9.5.5.2.c</t>
    </r>
  </si>
  <si>
    <r>
      <t xml:space="preserve">Ø  There should be mechanism to monitor the training output through formats/registers for early initiation of breast feeding, counselling for exclusive breastfeeding, weight monitoring, counselling for complementary feeding. There should be a definite time in which this training load would be finished and in phase wise manner training should be imparted. Printing of registers/formats may thus be undertaken. </t>
    </r>
    <r>
      <rPr>
        <b/>
        <sz val="11"/>
        <rFont val="Calibri"/>
        <family val="2"/>
        <scheme val="minor"/>
      </rPr>
      <t>Budget Line: Part B- IEC</t>
    </r>
  </si>
  <si>
    <t xml:space="preserve">Ø  At community level, in all routine immunization sessions and VHNDs, growth monitoring and counselling for IYCF is mandatory. The way to implement is to train ANMs or sensitise by way of 1 day district and block level meetings. Again monitoring their performance would again be essential and hence registers and reporting for the same may also be proposed as above. </t>
  </si>
  <si>
    <t>Vitamin A Supplementation Programme</t>
  </si>
  <si>
    <t>A.2.6</t>
  </si>
  <si>
    <t>Programme implementation costs/ monitoring for Vitamin A supplementation programme, especially biannual rounds</t>
  </si>
  <si>
    <t>B.16.2.2</t>
  </si>
  <si>
    <t>IEC for Biannual rounds/ Vitamin A supplementation programme</t>
  </si>
  <si>
    <t>No. &amp; %  of underfive year children given Vitamin A in 1st Biannual round</t>
  </si>
  <si>
    <t>Total No. &amp; % of underfive children given Vitamin A dose in current year</t>
  </si>
  <si>
    <t>No. of 100 ml bottles purchased</t>
  </si>
  <si>
    <t>Amount approved for purchase of Vit A under NHM (Rs. Lakhs)</t>
  </si>
  <si>
    <t>Guidance for proposing for Vitamin -A supplementation programme</t>
  </si>
  <si>
    <r>
      <t xml:space="preserve">Vitamin A to be proposed for all under five children in </t>
    </r>
    <r>
      <rPr>
        <b/>
        <sz val="11"/>
        <rFont val="Calibri"/>
        <family val="2"/>
        <scheme val="minor"/>
      </rPr>
      <t>Rural Areas</t>
    </r>
    <r>
      <rPr>
        <sz val="11"/>
        <rFont val="Calibri"/>
        <family val="2"/>
        <scheme val="minor"/>
      </rPr>
      <t xml:space="preserve"> and in urban slums where health infrastructure to deliver the service is present (except in High rise Urban areas where Public Health utilisation is low) in tune with previous years coverage. The formula is as below:</t>
    </r>
  </si>
  <si>
    <r>
      <t>Budget Lines</t>
    </r>
    <r>
      <rPr>
        <sz val="11"/>
        <rFont val="Calibri"/>
        <family val="2"/>
        <scheme val="minor"/>
      </rPr>
      <t>:</t>
    </r>
  </si>
  <si>
    <r>
      <t>A.2.6:</t>
    </r>
    <r>
      <rPr>
        <sz val="11"/>
        <rFont val="Calibri"/>
        <family val="2"/>
        <scheme val="minor"/>
      </rPr>
      <t xml:space="preserve"> Management activities of Vitamin A supplementation programme</t>
    </r>
  </si>
  <si>
    <r>
      <t>B.16.2.2:</t>
    </r>
    <r>
      <rPr>
        <sz val="11"/>
        <rFont val="Calibri"/>
        <family val="2"/>
        <scheme val="minor"/>
      </rPr>
      <t xml:space="preserve"> Vitamin A solution</t>
    </r>
  </si>
  <si>
    <r>
      <t xml:space="preserve">For One Financial year: 
</t>
    </r>
    <r>
      <rPr>
        <b/>
        <i/>
        <sz val="11"/>
        <rFont val="Calibri"/>
        <family val="2"/>
        <scheme val="minor"/>
      </rPr>
      <t>Note: The calculations should be based on Rural population and Urban population where Health systems are strong along with expected level of coverage</t>
    </r>
  </si>
  <si>
    <r>
      <t>Annual Amount proposed in B. 16.2.2 for Vitamin A Solution= Cost of bottles for 6-9 months (</t>
    </r>
    <r>
      <rPr>
        <b/>
        <i/>
        <sz val="11"/>
        <rFont val="Calibri"/>
        <family val="2"/>
        <scheme val="minor"/>
      </rPr>
      <t>x</t>
    </r>
    <r>
      <rPr>
        <sz val="11"/>
        <rFont val="Calibri"/>
        <family val="2"/>
        <scheme val="minor"/>
      </rPr>
      <t>)+ Cost of bottles for 1-5 years (</t>
    </r>
    <r>
      <rPr>
        <b/>
        <sz val="11"/>
        <rFont val="Calibri"/>
        <family val="2"/>
        <scheme val="minor"/>
      </rPr>
      <t>y)</t>
    </r>
    <r>
      <rPr>
        <sz val="11"/>
        <rFont val="Calibri"/>
        <family val="2"/>
        <scheme val="minor"/>
      </rPr>
      <t xml:space="preserve">
</t>
    </r>
    <r>
      <rPr>
        <b/>
        <sz val="11"/>
        <rFont val="Calibri"/>
        <family val="2"/>
        <scheme val="minor"/>
      </rPr>
      <t>(</t>
    </r>
    <r>
      <rPr>
        <b/>
        <i/>
        <sz val="11"/>
        <rFont val="Calibri"/>
        <family val="2"/>
        <scheme val="minor"/>
      </rPr>
      <t>x )=</t>
    </r>
    <r>
      <rPr>
        <b/>
        <sz val="11"/>
        <rFont val="Calibri"/>
        <family val="2"/>
        <scheme val="minor"/>
      </rPr>
      <t xml:space="preserve">  Calculation of cost for infants:
</t>
    </r>
    <r>
      <rPr>
        <sz val="11"/>
        <rFont val="Calibri"/>
        <family val="2"/>
        <scheme val="minor"/>
      </rPr>
      <t xml:space="preserve"> No. of beneficiaries (a)  = No. of infants X % expected coverage, or, no. of beneficiaries for measles vaccine  in rural area &amp; urban Slums:
 No. of 100 ml bottles (b) = (a)/100 + [(a)/100 x 10% as wastage factor]: 
Total cost = unit cost of 100 ml bottle X no. of bottles (b).</t>
    </r>
    <r>
      <rPr>
        <b/>
        <sz val="11"/>
        <rFont val="Calibri"/>
        <family val="2"/>
        <scheme val="minor"/>
      </rPr>
      <t xml:space="preserve">
</t>
    </r>
    <r>
      <rPr>
        <sz val="11"/>
        <rFont val="Calibri"/>
        <family val="2"/>
        <scheme val="minor"/>
      </rPr>
      <t>(y)  Calculation of cost for 1-5 yr:</t>
    </r>
    <r>
      <rPr>
        <b/>
        <sz val="11"/>
        <rFont val="Calibri"/>
        <family val="2"/>
        <scheme val="minor"/>
      </rPr>
      <t xml:space="preserve"> 
No. of beneficiaries (a") = (Rural &amp; Urban Slums Under-six population from Census 2011 X 4/7 X % expected coverage:
No. of 100 ml bottles (b") = (a")/25 + [(a")/25 x 10% as wastage factor]:  Total cost = unit cost of 100 ml bottle X no. of bottles (b). </t>
    </r>
  </si>
  <si>
    <t xml:space="preserve">Rs. 150 per child which include referral and all 4 follow up visits </t>
  </si>
  <si>
    <t>Childhood diarrhoea
(Y/N)</t>
  </si>
  <si>
    <t>ARI/ Pneumonia
(Y/N)</t>
  </si>
  <si>
    <t>Name of Nodal Officer Implementing NDD
Email:
Phone:</t>
  </si>
  <si>
    <t xml:space="preserve">Number </t>
  </si>
  <si>
    <t xml:space="preserve">Data Source </t>
  </si>
  <si>
    <t>Total children (1 - 5 years) in State</t>
  </si>
  <si>
    <t>Total children (6 - 10 years) in State</t>
  </si>
  <si>
    <t>Total children (10- 19 years) in State</t>
  </si>
  <si>
    <t xml:space="preserve">NDD Orientation </t>
  </si>
  <si>
    <t xml:space="preserve">No of Orientation Session planned </t>
  </si>
  <si>
    <t>Avarage no of participnats in each session</t>
  </si>
  <si>
    <t>Unit costs of Albendazole Proposed (if procured by State)</t>
  </si>
  <si>
    <t xml:space="preserve">No. &amp; % of children (1 - 5 years) received deworming in 1st round </t>
  </si>
  <si>
    <t xml:space="preserve">No. &amp; % of children (1 - 5 years) received deworming in 2nd round </t>
  </si>
  <si>
    <t xml:space="preserve">No. &amp; % of children (6-10 years) received deworming in 1st round </t>
  </si>
  <si>
    <t xml:space="preserve">No. &amp; % of children (6 - 10  years) received deworming in 2nd round </t>
  </si>
  <si>
    <t xml:space="preserve">No. &amp; % of children (10-19  years) received deworming in 1st round </t>
  </si>
  <si>
    <t xml:space="preserve">No. &amp; % of children (10-19  years) received deworming in 2nd round </t>
  </si>
  <si>
    <t>No. of Albendazole tablets purchased</t>
  </si>
  <si>
    <t>No. of Albendazole tablets consumed</t>
  </si>
  <si>
    <t>Budget approved for Deworming programme (Rs. Lakhs)</t>
  </si>
  <si>
    <t>Expenditure on the Deowrming  Programme (Rs. Lakhs)</t>
  </si>
  <si>
    <t>Name of essential drug under NDD</t>
  </si>
  <si>
    <t>STATE IDCF 2018 Proposed</t>
  </si>
  <si>
    <t>Name of Nodal Officer Implementing IDCF
Email:
Phone:</t>
  </si>
  <si>
    <t>Total under 5 children in State</t>
  </si>
  <si>
    <t>Total  number of ASHAs</t>
  </si>
  <si>
    <t>Total  number of Health facilities in the State</t>
  </si>
  <si>
    <t>Total  number of ORS and Zinc corneres planned</t>
  </si>
  <si>
    <t>Total # ORS packets proposed</t>
  </si>
  <si>
    <t>Total # of Zinc tablets proposed</t>
  </si>
  <si>
    <t xml:space="preserve">NAME OF THE STATE </t>
  </si>
  <si>
    <t xml:space="preserve">General Information </t>
  </si>
  <si>
    <t xml:space="preserve">Serial No </t>
  </si>
  <si>
    <t>Status/ particulars</t>
  </si>
  <si>
    <t xml:space="preserve">Remarks </t>
  </si>
  <si>
    <t>No. of ASHAs oriented on IDCF/ Total no of ASHA</t>
  </si>
  <si>
    <t>No. of M.Os oriented on IDCF / Total no of M.Os</t>
  </si>
  <si>
    <t xml:space="preserve">No. of Staff Nurses oriented on Diarrhoea management/ No. of Staff Nurses in district </t>
  </si>
  <si>
    <t>No. of children distributed with ORS during IDCF</t>
  </si>
  <si>
    <t>Total no of ORS – Zinc corner established in the State / total Public Helath facilities in State</t>
  </si>
  <si>
    <t xml:space="preserve">No. of ORS – Zinc corner established in private medical practitioners </t>
  </si>
  <si>
    <t>STATE NDD 2020 Proposed</t>
  </si>
  <si>
    <t>Number of districts to be covered under NDD 2020</t>
  </si>
  <si>
    <t>DEWORMING PROGRESS (NDD 2019-20 Aug and Feb coverage)</t>
  </si>
  <si>
    <t>Number of districts to be covered under IDCF 2020</t>
  </si>
  <si>
    <t>STATE IDCF PROGRESS _ 2019 (Source: State report IDCF 2019)</t>
  </si>
  <si>
    <t>No. of Districts conducted IDCF 2018/Total No. of Districts</t>
  </si>
  <si>
    <t>Budget approved for IDCF 2019 in PIP 2019-20</t>
  </si>
  <si>
    <t>Budget utlised for IDCF 2019</t>
  </si>
  <si>
    <t>Specific Issues in coducting IDCF 2019-20 (bullet points)</t>
  </si>
  <si>
    <t xml:space="preserve">BED Occupancy of NRC in FY 2019-20 </t>
  </si>
  <si>
    <t>Proposed units to be estblished, if any,  in 2020-21</t>
  </si>
  <si>
    <t>Report data till end of the Q3 or Q4 of 2019-20 as applicable</t>
  </si>
  <si>
    <t>Expenditure on the Vitamin A supplementation Programme in 2019-20 (January to June )</t>
  </si>
  <si>
    <t>Expenditure on the Vitamin A supplementation Programme in 2019-20 July to December)</t>
  </si>
  <si>
    <t xml:space="preserve">Aizawl East </t>
  </si>
  <si>
    <t>Aizawl West</t>
  </si>
  <si>
    <t xml:space="preserve">Kolasib </t>
  </si>
  <si>
    <t>Champhai</t>
  </si>
  <si>
    <t xml:space="preserve">Lawngtlai </t>
  </si>
  <si>
    <t xml:space="preserve">Lunglei </t>
  </si>
  <si>
    <t xml:space="preserve">Mamit </t>
  </si>
  <si>
    <t xml:space="preserve">Siaha </t>
  </si>
  <si>
    <t xml:space="preserve">Serchhip </t>
  </si>
  <si>
    <t>N</t>
  </si>
  <si>
    <t>Y</t>
  </si>
  <si>
    <t>y</t>
  </si>
  <si>
    <t>Mamit</t>
  </si>
  <si>
    <t>Aizawl East</t>
  </si>
  <si>
    <t xml:space="preserve">Aizawl West </t>
  </si>
  <si>
    <t xml:space="preserve">Champhai </t>
  </si>
  <si>
    <t>Kolasib</t>
  </si>
  <si>
    <t>Serchhip</t>
  </si>
  <si>
    <t>DH</t>
  </si>
  <si>
    <t>Civil Hospital, Aizawl</t>
  </si>
  <si>
    <t>19.11.2014</t>
  </si>
  <si>
    <t>District Hospital Champhai, Vengsang</t>
  </si>
  <si>
    <t>04.04.2019</t>
  </si>
  <si>
    <t>2 Staff Nurses posted at SNCU is undergoing FBNC training at Regional Collaborative Centre, Assam Medical college during Nov 2019.</t>
  </si>
  <si>
    <t>Lunglei District Hospital</t>
  </si>
  <si>
    <t>02.10.2013</t>
  </si>
  <si>
    <t xml:space="preserve">DH lawngtlai ,Electric veng </t>
  </si>
  <si>
    <t>20.11.2015</t>
  </si>
  <si>
    <t>Pediatrician posted at SNCU is undergoing FBNC training at Regional Collaborative Centre, Assam Medical college during Nov 2019.</t>
  </si>
  <si>
    <t>Siaha</t>
  </si>
  <si>
    <t>New Siaha,Siaha</t>
  </si>
  <si>
    <t>15.3.2015</t>
  </si>
  <si>
    <t>19.11.14</t>
  </si>
  <si>
    <t>Lawngtlai</t>
  </si>
  <si>
    <t>DH Siaha</t>
  </si>
  <si>
    <t>0/4</t>
  </si>
  <si>
    <t>0/0</t>
  </si>
  <si>
    <t>9/1/000</t>
  </si>
  <si>
    <t>7/0/0</t>
  </si>
  <si>
    <t>0/0/0</t>
  </si>
  <si>
    <t>0/1/0</t>
  </si>
  <si>
    <t>DH MAMIT</t>
  </si>
  <si>
    <t>DH kolasib</t>
  </si>
  <si>
    <t>DH Serchhip</t>
  </si>
  <si>
    <t>Note: NBSU at Kolasib and Serchhip Districts are under construction. Therefore, no report has been submitted. They are expected to be made functional and report during 4th quarter of FY 2019-20.</t>
  </si>
  <si>
    <t>NO</t>
  </si>
  <si>
    <t>Sakawrdai CHC</t>
  </si>
  <si>
    <t>CHC</t>
  </si>
  <si>
    <t>Darlawn</t>
  </si>
  <si>
    <t>2/0/0</t>
  </si>
  <si>
    <t>Darlawn PHC</t>
  </si>
  <si>
    <t>PHC</t>
  </si>
  <si>
    <t>Thingsulthliah PHC</t>
  </si>
  <si>
    <t>Thingsulthliah</t>
  </si>
  <si>
    <t>3/0/0</t>
  </si>
  <si>
    <t>Khawruhlian PHC</t>
  </si>
  <si>
    <t>Phuaibuang PHC</t>
  </si>
  <si>
    <t>Phullen</t>
  </si>
  <si>
    <t>1/0/0</t>
  </si>
  <si>
    <t>Zemabawk UHC</t>
  </si>
  <si>
    <t>Tlangnuam</t>
  </si>
  <si>
    <t>ITI</t>
  </si>
  <si>
    <t>Tinghmun SC</t>
  </si>
  <si>
    <t>Aizawl west</t>
  </si>
  <si>
    <t>State Referral Hospitall Falkawn</t>
  </si>
  <si>
    <t>Aibawk</t>
  </si>
  <si>
    <t>Kulikawn Hospital</t>
  </si>
  <si>
    <t>SDH</t>
  </si>
  <si>
    <t>Lengpui PHC</t>
  </si>
  <si>
    <t>Reiek</t>
  </si>
  <si>
    <t>Sairang PHC</t>
  </si>
  <si>
    <t>Sialsuk PHC</t>
  </si>
  <si>
    <t xml:space="preserve">Aibawk </t>
  </si>
  <si>
    <t>Aibawk PHC</t>
  </si>
  <si>
    <t>Reiek PHC</t>
  </si>
  <si>
    <t>Kanghmun PHC</t>
  </si>
  <si>
    <t>District Hospital</t>
  </si>
  <si>
    <t>Biate</t>
  </si>
  <si>
    <t>Khawzawl</t>
  </si>
  <si>
    <t>Ngopa</t>
  </si>
  <si>
    <t>NE.Khawdungsei</t>
  </si>
  <si>
    <t>Mimbung</t>
  </si>
  <si>
    <t>Hnahlan</t>
  </si>
  <si>
    <t xml:space="preserve">Kawlkulh </t>
  </si>
  <si>
    <t>Bungzung</t>
  </si>
  <si>
    <t>Khawbung</t>
  </si>
  <si>
    <t>Farkawn</t>
  </si>
  <si>
    <t>Sialhawk</t>
  </si>
  <si>
    <t>Khawhai</t>
  </si>
  <si>
    <t>Vaphai</t>
  </si>
  <si>
    <t>Khankawn</t>
  </si>
  <si>
    <t>Hmunhmeltha</t>
  </si>
  <si>
    <t>Khuangthing</t>
  </si>
  <si>
    <t>Zokhawthar</t>
  </si>
  <si>
    <t>No</t>
  </si>
  <si>
    <t>Kolasib DH</t>
  </si>
  <si>
    <t>Bilkhawthlir</t>
  </si>
  <si>
    <t>Vairengte CHC</t>
  </si>
  <si>
    <t>Bairabi CHC</t>
  </si>
  <si>
    <t>Bilkhawthlir PHC</t>
  </si>
  <si>
    <t>Lungdai PHC</t>
  </si>
  <si>
    <t>Thingdawl</t>
  </si>
  <si>
    <t>Hortoki SC</t>
  </si>
  <si>
    <t>Saipum SC</t>
  </si>
  <si>
    <t>YES</t>
  </si>
  <si>
    <t>nil</t>
  </si>
  <si>
    <t>Chawngte</t>
  </si>
  <si>
    <t>Bungtlang PHC</t>
  </si>
  <si>
    <t>Bungtlang S</t>
  </si>
  <si>
    <t>Sangau PHC</t>
  </si>
  <si>
    <t xml:space="preserve">Sangau </t>
  </si>
  <si>
    <t>Lungpher PHC</t>
  </si>
  <si>
    <t>Bualpui NG PHC</t>
  </si>
  <si>
    <t>Pangkhua SC</t>
  </si>
  <si>
    <t>Lungtian SC</t>
  </si>
  <si>
    <t>Siachangkawn SC</t>
  </si>
  <si>
    <t>Lungzarhtum SC</t>
  </si>
  <si>
    <t>Paithar SC</t>
  </si>
  <si>
    <t>Diltlang SC</t>
  </si>
  <si>
    <t>Lungrang SC</t>
  </si>
  <si>
    <t>Lunglei</t>
  </si>
  <si>
    <t>Hmunlai SC</t>
  </si>
  <si>
    <t>Saizawh SC</t>
  </si>
  <si>
    <t>Rualalung SC</t>
  </si>
  <si>
    <t>Kawlchaw SC</t>
  </si>
  <si>
    <t>Yes</t>
  </si>
  <si>
    <t>Civil Hospital Lunglei</t>
  </si>
  <si>
    <t>Tlabung Sub Divisional Hospital</t>
  </si>
  <si>
    <t>Lungsen</t>
  </si>
  <si>
    <t>Hnahthial CHC</t>
  </si>
  <si>
    <t>Hnahthial</t>
  </si>
  <si>
    <t>Hrangchalkawn UHC</t>
  </si>
  <si>
    <t>Chhipphir PHC</t>
  </si>
  <si>
    <t>Bunghmun PHC</t>
  </si>
  <si>
    <t>Bunghmun</t>
  </si>
  <si>
    <t>Buarpui PHC</t>
  </si>
  <si>
    <t>Haulawng PHC</t>
  </si>
  <si>
    <t>Lungsen PHC</t>
  </si>
  <si>
    <t>Tawipui PHC</t>
  </si>
  <si>
    <t>Cherhlun PHC</t>
  </si>
  <si>
    <t>S Vanlaiphai PHC</t>
  </si>
  <si>
    <t>Pangzawl PHC</t>
  </si>
  <si>
    <t>Thingsai Sc</t>
  </si>
  <si>
    <t>Changpui SC</t>
  </si>
  <si>
    <t>Bunghun</t>
  </si>
  <si>
    <t>Phairuangkai SC</t>
  </si>
  <si>
    <t>Muallianpui SC</t>
  </si>
  <si>
    <t>Mualthuam N SC</t>
  </si>
  <si>
    <t>Zote SC</t>
  </si>
  <si>
    <t>Sertlangpui SC</t>
  </si>
  <si>
    <t>Thenhlum SC</t>
  </si>
  <si>
    <t>Leite SC</t>
  </si>
  <si>
    <t>Hnahchang SC</t>
  </si>
  <si>
    <t>Tuichawng SC</t>
  </si>
  <si>
    <t>Mamit DH</t>
  </si>
  <si>
    <t>Zawlnuam</t>
  </si>
  <si>
    <t>Kawrthah CHC</t>
  </si>
  <si>
    <t>Kawrtethawveng PHC</t>
  </si>
  <si>
    <t>Zawlnuam PHC</t>
  </si>
  <si>
    <t>Rawpuichhip PHC</t>
  </si>
  <si>
    <t>W.Phaileng PHC</t>
  </si>
  <si>
    <t>W.Phaileng</t>
  </si>
  <si>
    <t>Phuldungsei PHC</t>
  </si>
  <si>
    <t>Marpara PHC</t>
  </si>
  <si>
    <t>Rulpuihlim SC</t>
  </si>
  <si>
    <t>Hriphaw SC</t>
  </si>
  <si>
    <t>W.BunghmunSC</t>
  </si>
  <si>
    <t>Parvatui SC</t>
  </si>
  <si>
    <t>Lallen Sc</t>
  </si>
  <si>
    <t>Pukzing SC</t>
  </si>
  <si>
    <t>OT,DH,Siaha</t>
  </si>
  <si>
    <t xml:space="preserve">siaha </t>
  </si>
  <si>
    <t>Labor room,DH,Siaha</t>
  </si>
  <si>
    <t>Chhuarlung PHC</t>
  </si>
  <si>
    <t>Phura PHC</t>
  </si>
  <si>
    <t>Tuipang PHC</t>
  </si>
  <si>
    <t>Maubawk SC</t>
  </si>
  <si>
    <t>Tipa</t>
  </si>
  <si>
    <t>Theiva SC</t>
  </si>
  <si>
    <t>Chakhang SC</t>
  </si>
  <si>
    <t>Siata SC</t>
  </si>
  <si>
    <t>Niawhtlang SC</t>
  </si>
  <si>
    <t>Vahai SC</t>
  </si>
  <si>
    <t>Serkawr SC</t>
  </si>
  <si>
    <t>Zero Clinic</t>
  </si>
  <si>
    <t>Zawngling SC</t>
  </si>
  <si>
    <t>Serchhip DH</t>
  </si>
  <si>
    <t>Thenzawl CHC</t>
  </si>
  <si>
    <t>N.Vanlaiphai PHC</t>
  </si>
  <si>
    <t>E.Lungdar</t>
  </si>
  <si>
    <t>NA</t>
  </si>
  <si>
    <t xml:space="preserve">serchhip </t>
  </si>
  <si>
    <t>Proposal submitted for Broadcasting of video and Radio spots on MAA Programme.</t>
  </si>
  <si>
    <t>26.11.19</t>
  </si>
  <si>
    <t>S/T</t>
  </si>
  <si>
    <t>25.09.2019</t>
  </si>
  <si>
    <t>22nd Nov 2019</t>
  </si>
  <si>
    <t>Dr. LILY CHHAKCHHUAK,SPO (RMNCH+A)</t>
  </si>
  <si>
    <t>rchmizoram14@gmail.com Ph. 9436140882</t>
  </si>
  <si>
    <t>social welfare department</t>
  </si>
  <si>
    <t>school education department annual publication 2018-19</t>
  </si>
  <si>
    <t>For ANMs and school teachers for 2 NDD rounds</t>
  </si>
  <si>
    <t>school teachers and ANM</t>
  </si>
  <si>
    <t>90510 - 95%</t>
  </si>
  <si>
    <t>79050 - 95%</t>
  </si>
  <si>
    <t>295067 (6-19 years)</t>
  </si>
  <si>
    <t>298080 (6-19 years)</t>
  </si>
  <si>
    <t>elfin Drugs pvt. Ltd</t>
  </si>
  <si>
    <t>There is no separate data for 6-10 yrs and 10-19 yrs in the new reporting format)</t>
  </si>
  <si>
    <t>9 outof 9</t>
  </si>
  <si>
    <t>9 out of 9</t>
  </si>
  <si>
    <t>1046/1091</t>
  </si>
  <si>
    <t>89/179</t>
  </si>
  <si>
    <t>261/846</t>
  </si>
  <si>
    <t>1719/2870</t>
  </si>
  <si>
    <t xml:space="preserve">Children 5 – 9 years </t>
  </si>
  <si>
    <t>Expenditure on the WIFS Red IFA tablet supplementation Programme (Rs. Lakhs)</t>
  </si>
  <si>
    <t>Budget approved for WIFS Red IFA tablet supplementation programme (Rs. Lakhs)</t>
  </si>
  <si>
    <t>Rate of WIFS Red IFA tablets (Rs.)</t>
  </si>
  <si>
    <t>No. of WIFS  Red IFA tablets consumed</t>
  </si>
  <si>
    <t>No. of WIFS Red IFA purchased</t>
  </si>
  <si>
    <t xml:space="preserve">No. % of Pregnant and Lactating women consumed atleast  100 Red IFA tablets in a month </t>
  </si>
  <si>
    <r>
      <t>No. % % of children</t>
    </r>
    <r>
      <rPr>
        <sz val="10"/>
        <color rgb="FFFF0000"/>
        <rFont val="Arial"/>
        <family val="2"/>
      </rPr>
      <t xml:space="preserve"> Pregnant and Lactating women</t>
    </r>
    <r>
      <rPr>
        <sz val="10"/>
        <rFont val="Arial"/>
        <family val="2"/>
      </rPr>
      <t xml:space="preserve"> received IFA Red tablet</t>
    </r>
  </si>
  <si>
    <t xml:space="preserve">IFA Red for Pregnant and Lactating women </t>
  </si>
  <si>
    <t>Procurement in process</t>
  </si>
  <si>
    <t>Expenditure on the WIFS Blue IFA tablet supplementation Programme (Rs. Lakhs)</t>
  </si>
  <si>
    <t>Rs.63.12</t>
  </si>
  <si>
    <t>Budget approved for WIFS Blue IFA tablet supplementation programme (Rs. Lakhs)</t>
  </si>
  <si>
    <t>*Note: Since there is no Pharmaceutical Company in the State, Procurement process takes a long time. Being said, IFA tablets approved in RoP18-19 was procured &amp; disseminated in the month of April &amp; May 2019.Also, Procurement of IFA approved in ROP 19-20 is under process(tender floated).</t>
  </si>
  <si>
    <t>Cyano Pharma (P) Ltd., Indore (Last Procurement)</t>
  </si>
  <si>
    <t>Re.1</t>
  </si>
  <si>
    <t>Rate of WIFS Blue IFA tablets (Rs.)</t>
  </si>
  <si>
    <t>18.26 tabs</t>
  </si>
  <si>
    <t>No. of WIFS BlueIFA tablets consumed</t>
  </si>
  <si>
    <t>80.20 tabs (ROP 18-19)</t>
  </si>
  <si>
    <t>No. of WIFS Blue IFA purchased</t>
  </si>
  <si>
    <t>Consumption is for 4 times a month in Mizoram</t>
  </si>
  <si>
    <t xml:space="preserve">No. % % of children 10-19 years consumed atleast 7 WIFS Blue IFA tablets in a month </t>
  </si>
  <si>
    <r>
      <t>No. % % of children</t>
    </r>
    <r>
      <rPr>
        <sz val="10"/>
        <color rgb="FFFF0000"/>
        <rFont val="Arial"/>
        <family val="2"/>
      </rPr>
      <t xml:space="preserve"> 10-19</t>
    </r>
    <r>
      <rPr>
        <sz val="10"/>
        <rFont val="Arial"/>
        <family val="2"/>
      </rPr>
      <t xml:space="preserve"> years received WIFS IFA Blue tablet</t>
    </r>
  </si>
  <si>
    <t>WIFS FOR ADOLESCENTS IFA blue</t>
  </si>
  <si>
    <t>Tender floated. Hence procurement underway</t>
  </si>
  <si>
    <t>Payment Pending</t>
  </si>
  <si>
    <t>2358333 tabs approx. to be procured</t>
  </si>
  <si>
    <r>
      <t xml:space="preserve">No. % % of children  </t>
    </r>
    <r>
      <rPr>
        <sz val="10"/>
        <color rgb="FFFF0000"/>
        <rFont val="Arial"/>
        <family val="2"/>
      </rPr>
      <t>5-9</t>
    </r>
    <r>
      <rPr>
        <sz val="10"/>
        <rFont val="Arial"/>
        <family val="2"/>
      </rPr>
      <t xml:space="preserve"> years consumed atleast 7 WIFS Junior tablets in a month </t>
    </r>
  </si>
  <si>
    <r>
      <t>No. % % of children</t>
    </r>
    <r>
      <rPr>
        <sz val="10"/>
        <color rgb="FFFF0000"/>
        <rFont val="Arial"/>
        <family val="2"/>
      </rPr>
      <t xml:space="preserve"> 5-9</t>
    </r>
    <r>
      <rPr>
        <sz val="10"/>
        <rFont val="Arial"/>
        <family val="2"/>
      </rPr>
      <t xml:space="preserve"> years received WIFS Junior IFA tablet</t>
    </r>
  </si>
  <si>
    <t>WIFS JUNIOR IFA Pink</t>
  </si>
  <si>
    <t>50 ml</t>
  </si>
  <si>
    <t>62333 bottles to be procured</t>
  </si>
  <si>
    <t>Table 5: For non-pregnant &amp; non-lactating Women in Reproductive Age (WRA) 20 - 49 years#</t>
  </si>
  <si>
    <t xml:space="preserve">Table 4: For Pregnant &amp; Lactating mothers </t>
  </si>
  <si>
    <t>No. of Albendazole tablets required (2 tab/year/child 10-19 years) (including 10% buffer stock)</t>
  </si>
  <si>
    <t>No. of children 10-19 years (school going)</t>
  </si>
  <si>
    <r>
      <t>No. of children</t>
    </r>
    <r>
      <rPr>
        <b/>
        <sz val="11"/>
        <color rgb="FFFF0000"/>
        <rFont val="Calibri"/>
        <family val="2"/>
        <scheme val="minor"/>
      </rPr>
      <t xml:space="preserve"> 10-19</t>
    </r>
    <r>
      <rPr>
        <b/>
        <sz val="11"/>
        <color theme="1"/>
        <rFont val="Calibri"/>
        <family val="2"/>
        <scheme val="minor"/>
      </rPr>
      <t xml:space="preserve"> years (out of school)</t>
    </r>
  </si>
  <si>
    <t>Table 3: WIFS  For Adolescents 10-19 years</t>
  </si>
  <si>
    <r>
      <t xml:space="preserve">No. of Albendazole tablets required (2 tab/year/child </t>
    </r>
    <r>
      <rPr>
        <b/>
        <sz val="11"/>
        <color rgb="FFFF0000"/>
        <rFont val="Calibri"/>
        <family val="2"/>
        <scheme val="minor"/>
      </rPr>
      <t>5</t>
    </r>
    <r>
      <rPr>
        <b/>
        <sz val="11"/>
        <color theme="1"/>
        <rFont val="Calibri"/>
        <family val="2"/>
        <scheme val="minor"/>
      </rPr>
      <t xml:space="preserve"> - </t>
    </r>
    <r>
      <rPr>
        <b/>
        <sz val="11"/>
        <color rgb="FFFF0000"/>
        <rFont val="Calibri"/>
        <family val="2"/>
        <scheme val="minor"/>
      </rPr>
      <t>9</t>
    </r>
    <r>
      <rPr>
        <b/>
        <sz val="11"/>
        <color theme="1"/>
        <rFont val="Calibri"/>
        <family val="2"/>
        <scheme val="minor"/>
      </rPr>
      <t xml:space="preserve"> years) (including 10% buffer stock)</t>
    </r>
  </si>
  <si>
    <r>
      <t xml:space="preserve">No. of children </t>
    </r>
    <r>
      <rPr>
        <b/>
        <sz val="11"/>
        <color rgb="FFFF0000"/>
        <rFont val="Calibri"/>
        <family val="2"/>
        <scheme val="minor"/>
      </rPr>
      <t>5</t>
    </r>
    <r>
      <rPr>
        <b/>
        <sz val="11"/>
        <color theme="1"/>
        <rFont val="Calibri"/>
        <family val="2"/>
        <scheme val="minor"/>
      </rPr>
      <t xml:space="preserve"> –</t>
    </r>
    <r>
      <rPr>
        <b/>
        <sz val="11"/>
        <color rgb="FFFF0000"/>
        <rFont val="Calibri"/>
        <family val="2"/>
        <scheme val="minor"/>
      </rPr>
      <t xml:space="preserve"> 9</t>
    </r>
    <r>
      <rPr>
        <b/>
        <sz val="11"/>
        <color theme="1"/>
        <rFont val="Calibri"/>
        <family val="2"/>
        <scheme val="minor"/>
      </rPr>
      <t xml:space="preserve"> years (school going)</t>
    </r>
  </si>
  <si>
    <r>
      <t>No. of children</t>
    </r>
    <r>
      <rPr>
        <b/>
        <sz val="11"/>
        <color rgb="FFFF0000"/>
        <rFont val="Calibri"/>
        <family val="2"/>
        <scheme val="minor"/>
      </rPr>
      <t xml:space="preserve"> 5</t>
    </r>
    <r>
      <rPr>
        <b/>
        <sz val="11"/>
        <color theme="1"/>
        <rFont val="Calibri"/>
        <family val="2"/>
        <scheme val="minor"/>
      </rPr>
      <t xml:space="preserve"> – </t>
    </r>
    <r>
      <rPr>
        <b/>
        <sz val="11"/>
        <color rgb="FFFF0000"/>
        <rFont val="Calibri"/>
        <family val="2"/>
        <scheme val="minor"/>
      </rPr>
      <t>9</t>
    </r>
    <r>
      <rPr>
        <b/>
        <sz val="11"/>
        <color theme="1"/>
        <rFont val="Calibri"/>
        <family val="2"/>
        <scheme val="minor"/>
      </rPr>
      <t xml:space="preserve"> years (out of school)</t>
    </r>
  </si>
  <si>
    <r>
      <t>Table 2: WIFS Junior For Children</t>
    </r>
    <r>
      <rPr>
        <b/>
        <sz val="11"/>
        <color rgb="FFFF0000"/>
        <rFont val="Calibri"/>
        <family val="2"/>
        <scheme val="minor"/>
      </rPr>
      <t xml:space="preserve"> 5</t>
    </r>
    <r>
      <rPr>
        <b/>
        <sz val="11"/>
        <color theme="1"/>
        <rFont val="Calibri"/>
        <family val="2"/>
        <scheme val="minor"/>
      </rPr>
      <t xml:space="preserve"> – </t>
    </r>
    <r>
      <rPr>
        <b/>
        <sz val="11"/>
        <color rgb="FFFF0000"/>
        <rFont val="Calibri"/>
        <family val="2"/>
        <scheme val="minor"/>
      </rPr>
      <t xml:space="preserve">9 </t>
    </r>
    <r>
      <rPr>
        <b/>
        <sz val="11"/>
        <color theme="1"/>
        <rFont val="Calibri"/>
        <family val="2"/>
        <scheme val="minor"/>
      </rPr>
      <t xml:space="preserve">years </t>
    </r>
  </si>
  <si>
    <t>Annexures for AMB</t>
  </si>
  <si>
    <t>OM Biomedical pvt LTD</t>
  </si>
  <si>
    <t xml:space="preserve">Dr. Lalzawmi, State Immunization Officer </t>
  </si>
  <si>
    <t>9436142186, speiomz@yahoo.co.in</t>
  </si>
  <si>
    <t>1.5/tab</t>
  </si>
  <si>
    <t>36.45 Lakh</t>
  </si>
  <si>
    <t>Procurement going on</t>
  </si>
</sst>
</file>

<file path=xl/styles.xml><?xml version="1.0" encoding="utf-8"?>
<styleSheet xmlns="http://schemas.openxmlformats.org/spreadsheetml/2006/main">
  <numFmts count="13">
    <numFmt numFmtId="7" formatCode="&quot;$&quot;#,##0.00_);\(&quot;$&quot;#,##0.00\)"/>
    <numFmt numFmtId="44" formatCode="_(&quot;$&quot;* #,##0.00_);_(&quot;$&quot;* \(#,##0.00\);_(&quot;$&quot;* &quot;-&quot;??_);_(@_)"/>
    <numFmt numFmtId="43" formatCode="_(* #,##0.00_);_(* \(#,##0.00\);_(* &quot;-&quot;??_);_(@_)"/>
    <numFmt numFmtId="164" formatCode="_ * #,##0.00_ ;_ * \-#,##0.00_ ;_ * &quot;-&quot;??_ ;_ @_ "/>
    <numFmt numFmtId="165" formatCode="_(* #,##0_);_(* \(#,##0\);_(* &quot;-&quot;??_);_(@_)"/>
    <numFmt numFmtId="166" formatCode="&quot;Rs.&quot;#,##0_);\(&quot;Rs.&quot;#,##0\)"/>
    <numFmt numFmtId="167" formatCode="_ &quot;Rs.&quot;\ * #,##0.00_ ;_ &quot;Rs.&quot;\ * \-#,##0.00_ ;_ &quot;Rs.&quot;\ * &quot;-&quot;??_ ;_ @_ "/>
    <numFmt numFmtId="168" formatCode="0.0%"/>
    <numFmt numFmtId="169" formatCode="_(* #,##0.00000_);_(* \(#,##0.00000\);_(* &quot;-&quot;?????_);_(@_)"/>
    <numFmt numFmtId="170" formatCode="[$-809]General"/>
    <numFmt numFmtId="171" formatCode="&quot;Rs.&quot;\ #,##0;&quot;Rs.&quot;\ \-#,##0"/>
    <numFmt numFmtId="172" formatCode="0.0000"/>
    <numFmt numFmtId="173" formatCode="0.00000"/>
  </numFmts>
  <fonts count="8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2"/>
      <color theme="1"/>
      <name val="Calibri"/>
      <family val="2"/>
      <scheme val="minor"/>
    </font>
    <font>
      <sz val="11"/>
      <color theme="1"/>
      <name val="Calibri"/>
      <family val="2"/>
    </font>
    <font>
      <b/>
      <sz val="11"/>
      <color theme="1"/>
      <name val="Times New Roman"/>
      <family val="1"/>
    </font>
    <font>
      <sz val="11"/>
      <color indexed="8"/>
      <name val="Calibri"/>
      <family val="2"/>
    </font>
    <font>
      <u/>
      <sz val="10"/>
      <color indexed="12"/>
      <name val="Arial"/>
      <family val="2"/>
    </font>
    <font>
      <sz val="10"/>
      <color indexed="8"/>
      <name val="Arial"/>
      <family val="2"/>
    </font>
    <font>
      <b/>
      <sz val="11"/>
      <color rgb="FFFF0000"/>
      <name val="Calibri"/>
      <family val="2"/>
      <scheme val="minor"/>
    </font>
    <font>
      <sz val="12"/>
      <color theme="1"/>
      <name val="Calibri"/>
      <family val="2"/>
      <scheme val="minor"/>
    </font>
    <font>
      <b/>
      <sz val="13"/>
      <color theme="1"/>
      <name val="Calibri"/>
      <family val="2"/>
      <scheme val="minor"/>
    </font>
    <font>
      <sz val="13"/>
      <color theme="1"/>
      <name val="Calibri"/>
      <family val="2"/>
      <scheme val="minor"/>
    </font>
    <font>
      <sz val="11"/>
      <color theme="1"/>
      <name val="Times New Roman"/>
      <family val="1"/>
    </font>
    <font>
      <b/>
      <sz val="11"/>
      <color rgb="FF000000"/>
      <name val="Calibri"/>
      <family val="2"/>
      <scheme val="minor"/>
    </font>
    <font>
      <sz val="11"/>
      <color rgb="FF000000"/>
      <name val="Calibri"/>
      <family val="2"/>
      <scheme val="minor"/>
    </font>
    <font>
      <b/>
      <sz val="11"/>
      <name val="Calibri"/>
      <family val="2"/>
      <scheme val="minor"/>
    </font>
    <font>
      <sz val="1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u/>
      <sz val="12.65"/>
      <color theme="10"/>
      <name val="Calibri"/>
      <family val="2"/>
    </font>
    <font>
      <b/>
      <sz val="11"/>
      <color indexed="8"/>
      <name val="Calibri"/>
      <family val="2"/>
    </font>
    <font>
      <sz val="12"/>
      <color theme="1"/>
      <name val="Times New Roman"/>
      <family val="1"/>
    </font>
    <font>
      <b/>
      <sz val="11"/>
      <name val="Calibri"/>
      <family val="2"/>
    </font>
    <font>
      <b/>
      <sz val="14"/>
      <color theme="1"/>
      <name val="Times New Roman"/>
      <family val="1"/>
    </font>
    <font>
      <b/>
      <vertAlign val="superscript"/>
      <sz val="11"/>
      <color theme="1"/>
      <name val="Times New Roman"/>
      <family val="1"/>
    </font>
    <font>
      <b/>
      <sz val="12"/>
      <color theme="1"/>
      <name val="Times New Roman"/>
      <family val="1"/>
    </font>
    <font>
      <sz val="9"/>
      <name val="Calibri"/>
      <family val="2"/>
      <scheme val="minor"/>
    </font>
    <font>
      <b/>
      <sz val="10"/>
      <name val="Calibri"/>
      <family val="2"/>
      <scheme val="minor"/>
    </font>
    <font>
      <b/>
      <sz val="12"/>
      <color indexed="8"/>
      <name val="Calibri"/>
      <family val="2"/>
      <scheme val="minor"/>
    </font>
    <font>
      <b/>
      <sz val="12"/>
      <name val="Calibri"/>
      <family val="2"/>
      <scheme val="minor"/>
    </font>
    <font>
      <b/>
      <sz val="12"/>
      <color rgb="FF000000"/>
      <name val="Calibri"/>
      <family val="2"/>
      <scheme val="minor"/>
    </font>
    <font>
      <i/>
      <sz val="11"/>
      <color rgb="FF000000"/>
      <name val="Calibri"/>
      <family val="2"/>
    </font>
    <font>
      <b/>
      <i/>
      <sz val="11"/>
      <color theme="1"/>
      <name val="Calibri"/>
      <family val="2"/>
      <scheme val="minor"/>
    </font>
    <font>
      <b/>
      <sz val="10"/>
      <name val="Arial"/>
      <family val="2"/>
    </font>
    <font>
      <b/>
      <sz val="16"/>
      <color theme="1"/>
      <name val="Calibri"/>
      <family val="2"/>
      <scheme val="minor"/>
    </font>
    <font>
      <sz val="14"/>
      <name val="Calibri"/>
      <family val="2"/>
    </font>
    <font>
      <b/>
      <sz val="14"/>
      <name val="Calibri"/>
      <family val="2"/>
    </font>
    <font>
      <sz val="12"/>
      <name val="Calibri"/>
      <family val="2"/>
    </font>
    <font>
      <b/>
      <sz val="12"/>
      <name val="Calibri"/>
      <family val="2"/>
    </font>
    <font>
      <u/>
      <sz val="10"/>
      <color theme="10"/>
      <name val="Arial"/>
      <family val="2"/>
    </font>
    <font>
      <b/>
      <sz val="7"/>
      <name val="Times New Roman"/>
      <family val="1"/>
    </font>
    <font>
      <u/>
      <sz val="9"/>
      <color theme="10"/>
      <name val="Arial"/>
      <family val="2"/>
    </font>
    <font>
      <sz val="4"/>
      <name val="Calibri"/>
      <family val="2"/>
    </font>
    <font>
      <sz val="11"/>
      <name val="Calibri"/>
      <family val="2"/>
    </font>
    <font>
      <sz val="7"/>
      <name val="Times New Roman"/>
      <family val="1"/>
    </font>
    <font>
      <b/>
      <sz val="10"/>
      <color theme="1"/>
      <name val="Arial"/>
      <family val="2"/>
    </font>
    <font>
      <b/>
      <sz val="11"/>
      <color theme="1"/>
      <name val="Arial"/>
      <family val="2"/>
    </font>
    <font>
      <u/>
      <sz val="11"/>
      <color indexed="12"/>
      <name val="Calibri"/>
      <family val="2"/>
      <scheme val="minor"/>
    </font>
    <font>
      <sz val="11"/>
      <color rgb="FF000000"/>
      <name val="Calibri"/>
      <family val="2"/>
    </font>
    <font>
      <u/>
      <sz val="11"/>
      <color indexed="12"/>
      <name val="Arial Narrow"/>
      <family val="2"/>
    </font>
    <font>
      <sz val="12"/>
      <name val="Arial Narrow"/>
      <family val="2"/>
    </font>
    <font>
      <u/>
      <sz val="11"/>
      <color theme="10"/>
      <name val="Calibri"/>
      <family val="2"/>
    </font>
    <font>
      <b/>
      <i/>
      <sz val="11"/>
      <name val="Calibri"/>
      <family val="2"/>
      <scheme val="minor"/>
    </font>
    <font>
      <i/>
      <sz val="11"/>
      <name val="Calibri"/>
      <family val="2"/>
      <scheme val="minor"/>
    </font>
    <font>
      <sz val="11"/>
      <color theme="1"/>
      <name val="Arial"/>
      <family val="2"/>
    </font>
    <font>
      <u/>
      <sz val="9.35"/>
      <color theme="10"/>
      <name val="Calibri"/>
      <family val="2"/>
    </font>
    <font>
      <sz val="12"/>
      <name val="Calibri"/>
      <family val="2"/>
      <scheme val="minor"/>
    </font>
    <font>
      <sz val="12"/>
      <name val="Cambria"/>
      <family val="1"/>
      <scheme val="major"/>
    </font>
    <font>
      <sz val="12"/>
      <color indexed="8"/>
      <name val="Cambria"/>
      <family val="1"/>
      <scheme val="major"/>
    </font>
    <font>
      <sz val="10"/>
      <color rgb="FFFF0000"/>
      <name val="Arial"/>
      <family val="2"/>
    </font>
    <font>
      <b/>
      <sz val="10"/>
      <color rgb="FFFF0000"/>
      <name val="Arial"/>
      <family val="2"/>
    </font>
    <font>
      <b/>
      <i/>
      <sz val="11"/>
      <color rgb="FFFF0000"/>
      <name val="Calibri"/>
      <family val="2"/>
      <scheme val="minor"/>
    </font>
  </fonts>
  <fills count="6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C000"/>
        <bgColor indexed="64"/>
      </patternFill>
    </fill>
    <fill>
      <patternFill patternType="solid">
        <fgColor rgb="FF92D050"/>
        <bgColor indexed="64"/>
      </patternFill>
    </fill>
    <fill>
      <patternFill patternType="solid">
        <fgColor theme="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indexed="43"/>
        <bgColor indexed="64"/>
      </patternFill>
    </fill>
    <fill>
      <patternFill patternType="solid">
        <fgColor theme="2" tint="-0.249977111117893"/>
        <bgColor indexed="64"/>
      </patternFill>
    </fill>
    <fill>
      <patternFill patternType="solid">
        <fgColor theme="6" tint="0.39997558519241921"/>
        <bgColor rgb="FF000000"/>
      </patternFill>
    </fill>
    <fill>
      <patternFill patternType="solid">
        <fgColor theme="4" tint="0.39997558519241921"/>
        <bgColor indexed="64"/>
      </patternFill>
    </fill>
    <fill>
      <patternFill patternType="solid">
        <fgColor theme="1" tint="0.49998474074526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99">
    <xf numFmtId="0" fontId="0" fillId="0" borderId="0"/>
    <xf numFmtId="0" fontId="18" fillId="0" borderId="0"/>
    <xf numFmtId="0" fontId="18" fillId="0" borderId="0"/>
    <xf numFmtId="0" fontId="18" fillId="0" borderId="0"/>
    <xf numFmtId="0" fontId="18" fillId="0" borderId="0"/>
    <xf numFmtId="0" fontId="20" fillId="0" borderId="0"/>
    <xf numFmtId="0" fontId="1" fillId="9"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164" fontId="1"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6" fontId="1" fillId="0" borderId="0" applyFont="0" applyFill="0" applyBorder="0" applyAlignment="0" applyProtection="0"/>
    <xf numFmtId="43" fontId="18" fillId="0" borderId="0" applyFont="0" applyFill="0" applyBorder="0" applyAlignment="0" applyProtection="0"/>
    <xf numFmtId="164" fontId="22"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7"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18" fillId="0" borderId="0" applyFont="0" applyFill="0" applyBorder="0" applyAlignment="0" applyProtection="0"/>
    <xf numFmtId="43" fontId="22" fillId="0" borderId="0" applyFont="0" applyFill="0" applyBorder="0" applyAlignment="0" applyProtection="0"/>
    <xf numFmtId="43" fontId="18" fillId="0" borderId="0" applyFont="0" applyFill="0" applyBorder="0" applyAlignment="0" applyProtection="0"/>
    <xf numFmtId="0" fontId="18" fillId="0" borderId="0" applyFont="0" applyFill="0" applyBorder="0" applyAlignment="0" applyProtection="0"/>
    <xf numFmtId="43" fontId="22"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44" fontId="18" fillId="0" borderId="0" applyFont="0" applyFill="0" applyBorder="0" applyAlignment="0" applyProtection="0"/>
    <xf numFmtId="167" fontId="1" fillId="0" borderId="0" applyFont="0" applyFill="0" applyBorder="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23" fillId="0" borderId="0" applyNumberFormat="0" applyFill="0" applyBorder="0" applyAlignment="0" applyProtection="0">
      <alignment vertical="top"/>
      <protection locked="0"/>
    </xf>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18" fillId="0" borderId="0"/>
    <xf numFmtId="0" fontId="18" fillId="0" borderId="0"/>
    <xf numFmtId="0" fontId="18" fillId="0" borderId="0"/>
    <xf numFmtId="0" fontId="18" fillId="0" borderId="0">
      <alignment vertical="top"/>
    </xf>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alignment vertical="top"/>
    </xf>
    <xf numFmtId="0" fontId="18" fillId="0" borderId="0">
      <alignment vertical="top"/>
    </xf>
    <xf numFmtId="0" fontId="1" fillId="0" borderId="0"/>
    <xf numFmtId="0" fontId="1" fillId="0" borderId="0"/>
    <xf numFmtId="0" fontId="18" fillId="0" borderId="0"/>
    <xf numFmtId="0" fontId="18" fillId="0" borderId="0">
      <alignment vertical="top"/>
    </xf>
    <xf numFmtId="0" fontId="1" fillId="0" borderId="0"/>
    <xf numFmtId="0" fontId="1" fillId="0" borderId="0"/>
    <xf numFmtId="0" fontId="18" fillId="0" borderId="0">
      <alignment vertical="top"/>
    </xf>
    <xf numFmtId="0" fontId="1" fillId="0" borderId="0"/>
    <xf numFmtId="0" fontId="18" fillId="0" borderId="0"/>
    <xf numFmtId="0" fontId="18" fillId="0" borderId="0"/>
    <xf numFmtId="0" fontId="18" fillId="0" borderId="0"/>
    <xf numFmtId="0" fontId="18" fillId="0" borderId="0">
      <alignment vertical="top"/>
    </xf>
    <xf numFmtId="0" fontId="1" fillId="0" borderId="0"/>
    <xf numFmtId="0" fontId="1" fillId="0" borderId="0"/>
    <xf numFmtId="0" fontId="1" fillId="0" borderId="0"/>
    <xf numFmtId="0" fontId="1" fillId="0" borderId="0"/>
    <xf numFmtId="0" fontId="1" fillId="0" borderId="0"/>
    <xf numFmtId="0" fontId="22"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alignment vertical="top"/>
    </xf>
    <xf numFmtId="0" fontId="18" fillId="0" borderId="0"/>
    <xf numFmtId="0" fontId="18" fillId="0" borderId="0">
      <alignment vertical="top"/>
    </xf>
    <xf numFmtId="0" fontId="1" fillId="0" borderId="0"/>
    <xf numFmtId="0" fontId="18" fillId="0" borderId="0">
      <alignment vertical="top"/>
    </xf>
    <xf numFmtId="0" fontId="18" fillId="0" borderId="0"/>
    <xf numFmtId="0" fontId="18" fillId="0" borderId="0">
      <alignment vertical="top"/>
    </xf>
    <xf numFmtId="0" fontId="18" fillId="0" borderId="0"/>
    <xf numFmtId="0" fontId="18" fillId="0" borderId="0"/>
    <xf numFmtId="0" fontId="18" fillId="0" borderId="0"/>
    <xf numFmtId="0" fontId="10" fillId="6" borderId="5" applyNumberFormat="0" applyAlignment="0" applyProtection="0"/>
    <xf numFmtId="9" fontId="18" fillId="0" borderId="0" applyFont="0" applyFill="0" applyBorder="0" applyAlignment="0" applyProtection="0"/>
    <xf numFmtId="9" fontId="22" fillId="0" borderId="0" applyFont="0" applyFill="0" applyBorder="0" applyAlignment="0" applyProtection="0"/>
    <xf numFmtId="0" fontId="24" fillId="0" borderId="0">
      <alignment vertical="top"/>
    </xf>
    <xf numFmtId="0" fontId="2" fillId="0" borderId="0" applyNumberFormat="0" applyFill="0" applyBorder="0" applyAlignment="0" applyProtection="0"/>
    <xf numFmtId="0" fontId="16" fillId="0" borderId="8" applyNumberFormat="0" applyFill="0" applyAlignment="0" applyProtection="0"/>
    <xf numFmtId="0" fontId="14" fillId="0" borderId="0" applyNumberFormat="0" applyFill="0" applyBorder="0" applyAlignment="0" applyProtection="0"/>
    <xf numFmtId="9" fontId="1" fillId="0" borderId="0" applyFont="0" applyFill="0" applyBorder="0" applyAlignment="0" applyProtection="0"/>
    <xf numFmtId="0" fontId="38" fillId="0" borderId="0" applyNumberFormat="0" applyFill="0" applyBorder="0" applyAlignment="0" applyProtection="0">
      <alignment vertical="top"/>
      <protection locked="0"/>
    </xf>
    <xf numFmtId="0" fontId="18" fillId="0" borderId="0"/>
    <xf numFmtId="0" fontId="66" fillId="0" borderId="0" applyNumberFormat="0" applyFill="0" applyBorder="0" applyAlignment="0" applyProtection="0">
      <alignment horizontal="left" indent="1"/>
    </xf>
    <xf numFmtId="170" fontId="67" fillId="0" borderId="0"/>
    <xf numFmtId="0" fontId="68" fillId="0" borderId="0" applyNumberFormat="0" applyFill="0" applyBorder="0" applyAlignment="0" applyProtection="0"/>
    <xf numFmtId="0" fontId="69" fillId="0" borderId="0"/>
    <xf numFmtId="0" fontId="18" fillId="56" borderId="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22" fillId="0" borderId="0" applyFont="0" applyFill="0" applyBorder="0" applyAlignment="0" applyProtection="0"/>
    <xf numFmtId="171" fontId="1" fillId="0" borderId="0" applyFont="0" applyFill="0" applyBorder="0" applyAlignment="0" applyProtection="0"/>
    <xf numFmtId="164" fontId="1" fillId="0" borderId="0" applyFont="0" applyFill="0" applyBorder="0" applyAlignment="0" applyProtection="0"/>
    <xf numFmtId="164" fontId="18" fillId="0" borderId="0" applyFont="0" applyFill="0" applyBorder="0" applyAlignment="0" applyProtection="0"/>
    <xf numFmtId="164" fontId="22" fillId="0" borderId="0" applyFont="0" applyFill="0" applyBorder="0" applyAlignment="0" applyProtection="0"/>
    <xf numFmtId="164" fontId="18" fillId="0" borderId="0" applyFont="0" applyFill="0" applyBorder="0" applyAlignment="0" applyProtection="0"/>
    <xf numFmtId="164" fontId="1"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22" fillId="0" borderId="0" applyFont="0" applyFill="0" applyBorder="0" applyAlignment="0" applyProtection="0"/>
    <xf numFmtId="164" fontId="22" fillId="0" borderId="0" applyFont="0" applyFill="0" applyBorder="0" applyAlignment="0" applyProtection="0"/>
    <xf numFmtId="167" fontId="1" fillId="0" borderId="0" applyFont="0" applyFill="0" applyBorder="0" applyAlignment="0" applyProtection="0"/>
    <xf numFmtId="0" fontId="74"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18" fillId="0" borderId="0">
      <alignment wrapText="1"/>
    </xf>
  </cellStyleXfs>
  <cellXfs count="857">
    <xf numFmtId="0" fontId="0" fillId="0" borderId="0" xfId="0"/>
    <xf numFmtId="0" fontId="0" fillId="0" borderId="0" xfId="0" applyFont="1"/>
    <xf numFmtId="0" fontId="0" fillId="0" borderId="0" xfId="0" applyFont="1" applyAlignment="1">
      <alignment horizontal="center" vertical="center"/>
    </xf>
    <xf numFmtId="0" fontId="0" fillId="0" borderId="9" xfId="0" applyFont="1" applyBorder="1"/>
    <xf numFmtId="0" fontId="0" fillId="0" borderId="9" xfId="0" applyFont="1" applyFill="1" applyBorder="1" applyAlignment="1">
      <alignment horizontal="center" vertical="center" wrapText="1"/>
    </xf>
    <xf numFmtId="0" fontId="0" fillId="0" borderId="0" xfId="0" applyFont="1" applyAlignment="1">
      <alignment horizontal="center"/>
    </xf>
    <xf numFmtId="0" fontId="0" fillId="0" borderId="9" xfId="0" applyFont="1" applyBorder="1" applyAlignment="1">
      <alignment vertical="center"/>
    </xf>
    <xf numFmtId="0" fontId="0" fillId="0" borderId="0" xfId="0" applyFont="1" applyAlignment="1">
      <alignment vertical="center"/>
    </xf>
    <xf numFmtId="0" fontId="16" fillId="0" borderId="9" xfId="0" applyFont="1" applyBorder="1" applyAlignment="1">
      <alignment vertical="center"/>
    </xf>
    <xf numFmtId="0" fontId="0" fillId="35" borderId="9" xfId="0" applyFont="1" applyFill="1" applyBorder="1" applyAlignment="1">
      <alignment horizontal="center" vertical="center" wrapText="1"/>
    </xf>
    <xf numFmtId="0" fontId="19" fillId="0" borderId="0" xfId="0" applyFont="1" applyAlignment="1">
      <alignment vertical="center"/>
    </xf>
    <xf numFmtId="0" fontId="16" fillId="0" borderId="0" xfId="0" applyFont="1" applyAlignment="1">
      <alignment vertical="center"/>
    </xf>
    <xf numFmtId="0" fontId="16" fillId="0" borderId="10" xfId="0" applyFont="1" applyBorder="1" applyAlignment="1">
      <alignment horizontal="center" vertical="center" wrapText="1"/>
    </xf>
    <xf numFmtId="0" fontId="0" fillId="0" borderId="9" xfId="0" applyFont="1" applyBorder="1" applyAlignment="1">
      <alignment horizontal="center" vertical="top" wrapText="1"/>
    </xf>
    <xf numFmtId="0" fontId="0" fillId="0" borderId="9" xfId="0" applyFont="1" applyFill="1" applyBorder="1" applyAlignment="1">
      <alignment vertical="center" wrapText="1"/>
    </xf>
    <xf numFmtId="0" fontId="16" fillId="0" borderId="9" xfId="0" applyFont="1" applyFill="1" applyBorder="1" applyAlignment="1">
      <alignment horizontal="left" vertical="center" wrapText="1"/>
    </xf>
    <xf numFmtId="0" fontId="16" fillId="0" borderId="0" xfId="0" applyFont="1" applyBorder="1" applyAlignment="1">
      <alignment vertical="center"/>
    </xf>
    <xf numFmtId="0" fontId="28" fillId="0" borderId="0" xfId="0" applyFont="1"/>
    <xf numFmtId="0" fontId="0" fillId="0" borderId="9" xfId="0" applyFont="1" applyFill="1" applyBorder="1" applyAlignment="1">
      <alignment horizontal="center" vertical="center"/>
    </xf>
    <xf numFmtId="0" fontId="0" fillId="0" borderId="9" xfId="0" applyFont="1" applyBorder="1" applyAlignment="1">
      <alignment wrapText="1"/>
    </xf>
    <xf numFmtId="0" fontId="31" fillId="0" borderId="9" xfId="0" applyFont="1" applyBorder="1" applyAlignment="1">
      <alignment vertical="center" wrapText="1"/>
    </xf>
    <xf numFmtId="0" fontId="31" fillId="0" borderId="9" xfId="0" applyFont="1" applyFill="1" applyBorder="1" applyAlignment="1">
      <alignment vertical="center" wrapText="1"/>
    </xf>
    <xf numFmtId="0" fontId="0" fillId="0" borderId="0" xfId="0" applyFont="1" applyFill="1" applyAlignment="1">
      <alignment vertical="center" wrapText="1"/>
    </xf>
    <xf numFmtId="0" fontId="0" fillId="45" borderId="9" xfId="0" applyFont="1" applyFill="1" applyBorder="1" applyAlignment="1">
      <alignment horizontal="center" vertical="center" wrapText="1"/>
    </xf>
    <xf numFmtId="0" fontId="0" fillId="45" borderId="9" xfId="0" applyFont="1" applyFill="1" applyBorder="1" applyAlignment="1">
      <alignment horizontal="left" vertical="center" wrapText="1"/>
    </xf>
    <xf numFmtId="0" fontId="0" fillId="45" borderId="9" xfId="0" applyFont="1" applyFill="1" applyBorder="1" applyAlignment="1">
      <alignment vertical="center" wrapText="1"/>
    </xf>
    <xf numFmtId="0" fontId="0" fillId="45" borderId="9" xfId="0" applyFont="1" applyFill="1" applyBorder="1" applyAlignment="1">
      <alignment vertical="center"/>
    </xf>
    <xf numFmtId="0" fontId="0" fillId="0" borderId="0" xfId="0" applyAlignment="1">
      <alignment wrapText="1"/>
    </xf>
    <xf numFmtId="0" fontId="0" fillId="0" borderId="0" xfId="0" applyFill="1"/>
    <xf numFmtId="0" fontId="16" fillId="0" borderId="9" xfId="0" applyFont="1" applyFill="1" applyBorder="1" applyAlignment="1">
      <alignment vertical="top" wrapText="1"/>
    </xf>
    <xf numFmtId="0" fontId="0" fillId="0" borderId="0" xfId="0" applyAlignment="1">
      <alignment vertical="center"/>
    </xf>
    <xf numFmtId="0" fontId="0" fillId="0" borderId="0" xfId="0" applyFont="1" applyAlignment="1">
      <alignment wrapText="1"/>
    </xf>
    <xf numFmtId="0" fontId="0" fillId="0" borderId="0" xfId="0" applyFont="1" applyAlignment="1">
      <alignment vertical="center" wrapText="1"/>
    </xf>
    <xf numFmtId="0" fontId="16" fillId="37" borderId="9" xfId="0" applyFont="1" applyFill="1" applyBorder="1" applyAlignment="1">
      <alignment horizontal="center" vertical="center" wrapText="1"/>
    </xf>
    <xf numFmtId="0" fontId="16" fillId="44" borderId="9" xfId="0" applyFont="1" applyFill="1" applyBorder="1" applyAlignment="1">
      <alignment horizontal="center" vertical="center" wrapText="1"/>
    </xf>
    <xf numFmtId="0" fontId="16" fillId="37" borderId="14" xfId="0" applyFont="1" applyFill="1" applyBorder="1" applyAlignment="1">
      <alignment horizontal="center" vertical="center" wrapText="1"/>
    </xf>
    <xf numFmtId="0" fontId="16" fillId="40" borderId="9" xfId="0" applyFont="1" applyFill="1" applyBorder="1" applyAlignment="1">
      <alignment horizontal="center" vertical="center" wrapText="1"/>
    </xf>
    <xf numFmtId="0" fontId="16" fillId="32" borderId="9" xfId="0" applyFont="1" applyFill="1" applyBorder="1" applyAlignment="1">
      <alignment horizontal="center" vertical="center" wrapText="1"/>
    </xf>
    <xf numFmtId="0" fontId="19" fillId="0" borderId="0" xfId="0" applyFont="1" applyAlignment="1">
      <alignment horizontal="center" vertical="center"/>
    </xf>
    <xf numFmtId="0" fontId="16" fillId="40" borderId="13" xfId="0" applyFont="1" applyFill="1" applyBorder="1" applyAlignment="1">
      <alignment horizontal="center" vertical="center" wrapText="1"/>
    </xf>
    <xf numFmtId="0" fontId="16" fillId="40" borderId="10" xfId="0" applyFont="1" applyFill="1" applyBorder="1" applyAlignment="1">
      <alignment horizontal="center" vertical="center" wrapText="1"/>
    </xf>
    <xf numFmtId="0" fontId="16" fillId="41" borderId="9" xfId="0" applyFont="1" applyFill="1" applyBorder="1" applyAlignment="1">
      <alignment horizontal="center" vertical="center" wrapText="1"/>
    </xf>
    <xf numFmtId="0" fontId="16" fillId="38" borderId="9" xfId="0" applyFont="1" applyFill="1" applyBorder="1" applyAlignment="1">
      <alignment horizontal="center" vertical="center" wrapText="1"/>
    </xf>
    <xf numFmtId="0" fontId="0" fillId="0" borderId="9" xfId="0" applyFont="1" applyFill="1" applyBorder="1" applyAlignment="1">
      <alignment horizontal="left" vertical="center" wrapText="1"/>
    </xf>
    <xf numFmtId="0" fontId="0" fillId="0" borderId="9" xfId="0" applyFont="1" applyBorder="1" applyAlignment="1">
      <alignment horizontal="center" vertical="center" wrapText="1"/>
    </xf>
    <xf numFmtId="0" fontId="16" fillId="43" borderId="14" xfId="0" applyFont="1" applyFill="1" applyBorder="1" applyAlignment="1">
      <alignment horizontal="center" vertical="center" wrapText="1"/>
    </xf>
    <xf numFmtId="0" fontId="16" fillId="0" borderId="9" xfId="0" applyFont="1" applyBorder="1" applyAlignment="1">
      <alignment horizontal="center" vertical="center" wrapText="1"/>
    </xf>
    <xf numFmtId="0" fontId="0" fillId="0" borderId="9" xfId="0" applyFont="1" applyBorder="1" applyAlignment="1">
      <alignment vertical="center" wrapText="1"/>
    </xf>
    <xf numFmtId="0" fontId="16" fillId="50" borderId="9" xfId="0" applyFont="1" applyFill="1" applyBorder="1" applyAlignment="1">
      <alignment wrapText="1"/>
    </xf>
    <xf numFmtId="0" fontId="0" fillId="0" borderId="9" xfId="0" applyBorder="1" applyAlignment="1">
      <alignment horizontal="center"/>
    </xf>
    <xf numFmtId="0" fontId="0" fillId="0" borderId="9" xfId="0" applyBorder="1"/>
    <xf numFmtId="0" fontId="16" fillId="0" borderId="9" xfId="0" applyFont="1" applyBorder="1"/>
    <xf numFmtId="0" fontId="16" fillId="0" borderId="10" xfId="0" applyFont="1" applyBorder="1" applyAlignment="1">
      <alignment vertical="top"/>
    </xf>
    <xf numFmtId="0" fontId="16" fillId="0" borderId="12" xfId="0" applyFont="1" applyBorder="1" applyAlignment="1">
      <alignment vertical="top"/>
    </xf>
    <xf numFmtId="0" fontId="16" fillId="0" borderId="11" xfId="0" applyFont="1" applyBorder="1" applyAlignment="1">
      <alignment vertical="top"/>
    </xf>
    <xf numFmtId="0" fontId="0" fillId="0" borderId="9" xfId="0" applyFont="1" applyFill="1" applyBorder="1" applyAlignment="1">
      <alignment horizontal="center" vertical="top" wrapText="1"/>
    </xf>
    <xf numFmtId="0" fontId="26" fillId="0" borderId="9" xfId="0" applyFont="1" applyBorder="1" applyAlignment="1">
      <alignment horizontal="center" vertical="center" wrapText="1"/>
    </xf>
    <xf numFmtId="0" fontId="34" fillId="0" borderId="0" xfId="0" applyFont="1" applyBorder="1" applyAlignment="1">
      <alignment horizontal="center" vertical="center"/>
    </xf>
    <xf numFmtId="0" fontId="16" fillId="34" borderId="9" xfId="0" applyFont="1" applyFill="1" applyBorder="1"/>
    <xf numFmtId="0" fontId="16" fillId="0" borderId="9" xfId="0" applyFont="1" applyBorder="1" applyAlignment="1">
      <alignment vertical="top" wrapText="1"/>
    </xf>
    <xf numFmtId="0" fontId="26" fillId="0" borderId="9" xfId="0" applyFont="1" applyBorder="1" applyAlignment="1">
      <alignment vertical="top" wrapText="1"/>
    </xf>
    <xf numFmtId="0" fontId="26" fillId="0" borderId="9" xfId="0" applyFont="1" applyBorder="1" applyAlignment="1">
      <alignment horizontal="center" vertical="top" wrapText="1"/>
    </xf>
    <xf numFmtId="0" fontId="0" fillId="0" borderId="9" xfId="0" applyBorder="1" applyAlignment="1">
      <alignment wrapText="1"/>
    </xf>
    <xf numFmtId="0" fontId="34" fillId="0" borderId="16" xfId="0" applyFont="1" applyBorder="1" applyAlignment="1">
      <alignment horizontal="center" vertical="center"/>
    </xf>
    <xf numFmtId="0" fontId="0" fillId="50" borderId="0" xfId="0" applyFont="1" applyFill="1"/>
    <xf numFmtId="0" fontId="44" fillId="50" borderId="0" xfId="0" applyFont="1" applyFill="1" applyAlignment="1">
      <alignment horizontal="center" wrapText="1"/>
    </xf>
    <xf numFmtId="0" fontId="16" fillId="50" borderId="0" xfId="0" applyFont="1" applyFill="1"/>
    <xf numFmtId="0" fontId="21" fillId="50" borderId="12" xfId="0" applyFont="1" applyFill="1" applyBorder="1" applyAlignment="1"/>
    <xf numFmtId="0" fontId="21" fillId="50" borderId="11" xfId="0" applyFont="1" applyFill="1" applyBorder="1" applyAlignment="1"/>
    <xf numFmtId="0" fontId="21" fillId="50" borderId="9" xfId="0" applyFont="1" applyFill="1" applyBorder="1" applyAlignment="1">
      <alignment horizontal="center" wrapText="1"/>
    </xf>
    <xf numFmtId="0" fontId="21" fillId="50" borderId="9" xfId="0" applyFont="1" applyFill="1" applyBorder="1"/>
    <xf numFmtId="0" fontId="21" fillId="50" borderId="9" xfId="0" applyFont="1" applyFill="1" applyBorder="1" applyAlignment="1">
      <alignment wrapText="1"/>
    </xf>
    <xf numFmtId="0" fontId="21" fillId="50" borderId="9" xfId="0" applyFont="1" applyFill="1" applyBorder="1" applyAlignment="1"/>
    <xf numFmtId="0" fontId="21" fillId="50" borderId="9" xfId="0" applyFont="1" applyFill="1" applyBorder="1" applyAlignment="1">
      <alignment vertical="center" wrapText="1"/>
    </xf>
    <xf numFmtId="0" fontId="21" fillId="50" borderId="9" xfId="0" applyFont="1" applyFill="1" applyBorder="1" applyAlignment="1">
      <alignment vertical="center"/>
    </xf>
    <xf numFmtId="0" fontId="29" fillId="0" borderId="9" xfId="0" applyFont="1" applyBorder="1" applyAlignment="1"/>
    <xf numFmtId="0" fontId="29" fillId="0" borderId="9" xfId="0" applyFont="1" applyBorder="1" applyAlignment="1">
      <alignment horizontal="center"/>
    </xf>
    <xf numFmtId="0" fontId="16" fillId="0" borderId="16" xfId="0" applyFont="1" applyBorder="1" applyAlignment="1">
      <alignment horizontal="center"/>
    </xf>
    <xf numFmtId="0" fontId="16" fillId="34" borderId="9" xfId="0" applyFont="1" applyFill="1" applyBorder="1" applyAlignment="1">
      <alignment horizontal="center" vertical="center" wrapText="1"/>
    </xf>
    <xf numFmtId="0" fontId="16" fillId="34" borderId="9" xfId="0" applyFont="1" applyFill="1" applyBorder="1" applyAlignment="1">
      <alignment horizontal="center" vertical="top" wrapText="1"/>
    </xf>
    <xf numFmtId="0" fontId="0" fillId="0" borderId="9" xfId="0" applyFill="1" applyBorder="1"/>
    <xf numFmtId="0" fontId="0" fillId="0" borderId="9" xfId="0" applyFill="1" applyBorder="1" applyAlignment="1">
      <alignment horizontal="center"/>
    </xf>
    <xf numFmtId="0" fontId="37" fillId="0" borderId="9" xfId="2" applyFont="1" applyFill="1" applyBorder="1" applyAlignment="1">
      <alignment vertical="center" wrapText="1"/>
    </xf>
    <xf numFmtId="0" fontId="36" fillId="0" borderId="9" xfId="0" applyFont="1" applyFill="1" applyBorder="1" applyAlignment="1">
      <alignment horizontal="center" vertical="center"/>
    </xf>
    <xf numFmtId="0" fontId="45" fillId="0" borderId="9" xfId="2" applyFont="1" applyFill="1" applyBorder="1" applyAlignment="1">
      <alignment horizontal="center" vertical="center"/>
    </xf>
    <xf numFmtId="0" fontId="45" fillId="0" borderId="9" xfId="2" applyFont="1" applyFill="1" applyBorder="1" applyAlignment="1">
      <alignment horizontal="center"/>
    </xf>
    <xf numFmtId="0" fontId="45" fillId="0" borderId="9" xfId="0" applyFont="1" applyFill="1" applyBorder="1" applyAlignment="1">
      <alignment horizontal="center"/>
    </xf>
    <xf numFmtId="0" fontId="16" fillId="0" borderId="9" xfId="0" applyFont="1" applyFill="1" applyBorder="1" applyAlignment="1">
      <alignment horizontal="center"/>
    </xf>
    <xf numFmtId="0" fontId="0" fillId="0" borderId="0" xfId="0" applyAlignment="1">
      <alignment horizontal="center"/>
    </xf>
    <xf numFmtId="0" fontId="0" fillId="34" borderId="9" xfId="0" applyFill="1" applyBorder="1"/>
    <xf numFmtId="0" fontId="26" fillId="0" borderId="0" xfId="0" applyFont="1"/>
    <xf numFmtId="0" fontId="0" fillId="0" borderId="0" xfId="0" applyAlignment="1">
      <alignment horizontal="center" vertical="center"/>
    </xf>
    <xf numFmtId="0" fontId="47" fillId="0" borderId="16" xfId="0" applyFont="1" applyBorder="1" applyAlignment="1">
      <alignment horizontal="center"/>
    </xf>
    <xf numFmtId="0" fontId="26" fillId="0" borderId="9" xfId="0" applyFont="1" applyBorder="1" applyAlignment="1">
      <alignment horizontal="center"/>
    </xf>
    <xf numFmtId="0" fontId="26" fillId="0" borderId="9" xfId="0" applyFont="1" applyBorder="1"/>
    <xf numFmtId="0" fontId="49" fillId="0" borderId="9" xfId="0" applyFont="1" applyFill="1" applyBorder="1" applyAlignment="1">
      <alignment horizontal="center" vertical="center" wrapText="1"/>
    </xf>
    <xf numFmtId="0" fontId="49" fillId="0" borderId="10" xfId="0" applyFont="1" applyFill="1" applyBorder="1" applyAlignment="1">
      <alignment horizontal="center" vertical="center" wrapText="1"/>
    </xf>
    <xf numFmtId="0" fontId="49" fillId="0" borderId="11" xfId="0" applyFont="1" applyFill="1" applyBorder="1" applyAlignment="1">
      <alignment horizontal="center" vertical="center" wrapText="1"/>
    </xf>
    <xf numFmtId="0" fontId="30" fillId="41" borderId="9" xfId="0" applyFont="1" applyFill="1" applyBorder="1" applyAlignment="1">
      <alignment horizontal="center" vertical="center" wrapText="1"/>
    </xf>
    <xf numFmtId="0" fontId="30" fillId="32" borderId="14" xfId="0" applyFont="1" applyFill="1" applyBorder="1" applyAlignment="1">
      <alignment horizontal="center" vertical="center" wrapText="1"/>
    </xf>
    <xf numFmtId="0" fontId="30" fillId="32" borderId="9" xfId="0" applyFont="1" applyFill="1" applyBorder="1" applyAlignment="1">
      <alignment horizontal="center" vertical="center" wrapText="1"/>
    </xf>
    <xf numFmtId="0" fontId="30" fillId="39" borderId="14" xfId="0" applyFont="1" applyFill="1" applyBorder="1" applyAlignment="1">
      <alignment horizontal="center" vertical="center" wrapText="1"/>
    </xf>
    <xf numFmtId="0" fontId="30" fillId="39" borderId="9" xfId="0" applyFont="1" applyFill="1" applyBorder="1" applyAlignment="1">
      <alignment horizontal="center" vertical="center" wrapText="1"/>
    </xf>
    <xf numFmtId="0" fontId="30" fillId="40" borderId="14" xfId="0" applyFont="1" applyFill="1" applyBorder="1" applyAlignment="1">
      <alignment horizontal="center" vertical="center" wrapText="1"/>
    </xf>
    <xf numFmtId="0" fontId="30" fillId="41" borderId="14" xfId="0" applyFont="1" applyFill="1" applyBorder="1" applyAlignment="1">
      <alignment horizontal="center" vertical="center" wrapText="1"/>
    </xf>
    <xf numFmtId="0" fontId="33" fillId="45" borderId="9" xfId="0" applyFont="1" applyFill="1" applyBorder="1" applyAlignment="1">
      <alignment horizontal="left" vertical="center" wrapText="1"/>
    </xf>
    <xf numFmtId="0" fontId="31" fillId="0" borderId="9" xfId="0" applyFont="1" applyBorder="1" applyAlignment="1">
      <alignment vertical="center"/>
    </xf>
    <xf numFmtId="168" fontId="31" fillId="34" borderId="9" xfId="162" applyNumberFormat="1" applyFont="1" applyFill="1" applyBorder="1" applyAlignment="1">
      <alignment vertical="center"/>
    </xf>
    <xf numFmtId="9" fontId="31" fillId="34" borderId="9" xfId="162" applyFont="1" applyFill="1" applyBorder="1" applyAlignment="1">
      <alignment vertical="center"/>
    </xf>
    <xf numFmtId="168" fontId="31" fillId="34" borderId="9" xfId="162" applyNumberFormat="1" applyFont="1" applyFill="1" applyBorder="1" applyAlignment="1">
      <alignment vertical="center" wrapText="1"/>
    </xf>
    <xf numFmtId="0" fontId="31" fillId="45" borderId="9" xfId="0" applyFont="1" applyFill="1" applyBorder="1" applyAlignment="1">
      <alignment vertical="center"/>
    </xf>
    <xf numFmtId="0" fontId="31" fillId="34" borderId="9" xfId="0" applyFont="1" applyFill="1" applyBorder="1" applyAlignment="1">
      <alignment vertical="center"/>
    </xf>
    <xf numFmtId="0" fontId="34" fillId="0" borderId="0" xfId="0" applyFont="1" applyAlignment="1">
      <alignment horizontal="center" vertical="center"/>
    </xf>
    <xf numFmtId="0" fontId="0" fillId="0" borderId="0" xfId="0" applyAlignment="1">
      <alignment horizontal="justify" vertical="center"/>
    </xf>
    <xf numFmtId="0" fontId="51" fillId="0" borderId="0" xfId="0" applyFont="1" applyFill="1" applyBorder="1" applyAlignment="1">
      <alignment horizontal="center" vertical="center"/>
    </xf>
    <xf numFmtId="0" fontId="58" fillId="0" borderId="0" xfId="163" applyFont="1" applyAlignment="1" applyProtection="1">
      <alignment vertical="center"/>
    </xf>
    <xf numFmtId="0" fontId="57" fillId="0" borderId="0" xfId="0" applyFont="1" applyAlignment="1">
      <alignment vertical="center"/>
    </xf>
    <xf numFmtId="0" fontId="60" fillId="0" borderId="0" xfId="163" applyFont="1" applyAlignment="1" applyProtection="1">
      <alignment vertical="center"/>
    </xf>
    <xf numFmtId="0" fontId="61" fillId="0" borderId="0" xfId="0" applyFont="1" applyAlignment="1">
      <alignment horizontal="justify" vertical="center"/>
    </xf>
    <xf numFmtId="0" fontId="56" fillId="0" borderId="0" xfId="0" applyFont="1" applyAlignment="1">
      <alignment vertical="center"/>
    </xf>
    <xf numFmtId="0" fontId="62" fillId="0" borderId="0" xfId="0" applyFont="1" applyAlignment="1">
      <alignment vertical="center" wrapText="1"/>
    </xf>
    <xf numFmtId="0" fontId="41" fillId="0" borderId="9" xfId="0" applyFont="1" applyBorder="1" applyAlignment="1">
      <alignment vertical="center" wrapText="1"/>
    </xf>
    <xf numFmtId="0" fontId="41" fillId="0" borderId="9" xfId="0" applyFont="1" applyBorder="1" applyAlignment="1">
      <alignment horizontal="center" vertical="center" wrapText="1"/>
    </xf>
    <xf numFmtId="0" fontId="62" fillId="0" borderId="9" xfId="0" applyFont="1" applyBorder="1" applyAlignment="1">
      <alignment horizontal="justify" vertical="center" wrapText="1"/>
    </xf>
    <xf numFmtId="0" fontId="33" fillId="0" borderId="9" xfId="0" applyFont="1" applyBorder="1" applyAlignment="1">
      <alignment vertical="center" wrapText="1"/>
    </xf>
    <xf numFmtId="0" fontId="31" fillId="0" borderId="9" xfId="0" applyFont="1" applyFill="1" applyBorder="1" applyAlignment="1">
      <alignment horizontal="center" vertical="center" wrapText="1"/>
    </xf>
    <xf numFmtId="0" fontId="0" fillId="0" borderId="9" xfId="0" applyFont="1" applyFill="1" applyBorder="1" applyAlignment="1">
      <alignment vertical="center"/>
    </xf>
    <xf numFmtId="0" fontId="0" fillId="50" borderId="9" xfId="0" applyFill="1" applyBorder="1" applyAlignment="1">
      <alignment horizontal="left"/>
    </xf>
    <xf numFmtId="0" fontId="0" fillId="50" borderId="9" xfId="0" applyFill="1" applyBorder="1" applyAlignment="1">
      <alignment wrapText="1"/>
    </xf>
    <xf numFmtId="0" fontId="0" fillId="0" borderId="9" xfId="0" applyBorder="1" applyAlignment="1">
      <alignment horizontal="center" vertical="center"/>
    </xf>
    <xf numFmtId="0" fontId="0" fillId="49" borderId="9" xfId="0" applyFill="1" applyBorder="1"/>
    <xf numFmtId="0" fontId="16" fillId="50" borderId="9" xfId="0" applyFont="1" applyFill="1" applyBorder="1" applyAlignment="1">
      <alignment horizontal="center"/>
    </xf>
    <xf numFmtId="0" fontId="16" fillId="0" borderId="0" xfId="0" applyFont="1" applyAlignment="1">
      <alignment horizontal="center" vertical="center"/>
    </xf>
    <xf numFmtId="0" fontId="0" fillId="0" borderId="9" xfId="0" applyFill="1" applyBorder="1" applyAlignment="1">
      <alignment vertical="center" wrapText="1"/>
    </xf>
    <xf numFmtId="0" fontId="0" fillId="51" borderId="9" xfId="0" applyFont="1" applyFill="1" applyBorder="1" applyAlignment="1">
      <alignment vertical="center" wrapText="1"/>
    </xf>
    <xf numFmtId="0" fontId="16" fillId="0" borderId="16" xfId="0" applyFont="1" applyBorder="1" applyAlignment="1">
      <alignment vertical="center"/>
    </xf>
    <xf numFmtId="0" fontId="16" fillId="39" borderId="9" xfId="0" applyFont="1" applyFill="1" applyBorder="1" applyAlignment="1">
      <alignment horizontal="center" vertical="center" wrapText="1"/>
    </xf>
    <xf numFmtId="0" fontId="16" fillId="43" borderId="9" xfId="0" applyFont="1" applyFill="1" applyBorder="1" applyAlignment="1">
      <alignment horizontal="center" vertical="center" wrapText="1"/>
    </xf>
    <xf numFmtId="0" fontId="16" fillId="0" borderId="0" xfId="0" applyFont="1" applyAlignment="1">
      <alignment horizontal="center"/>
    </xf>
    <xf numFmtId="0" fontId="31" fillId="45" borderId="9" xfId="0" applyFont="1" applyFill="1" applyBorder="1" applyAlignment="1">
      <alignment vertical="center" wrapText="1"/>
    </xf>
    <xf numFmtId="0" fontId="16" fillId="0" borderId="0" xfId="0" applyFont="1" applyAlignment="1">
      <alignment horizontal="right" vertical="center" wrapText="1"/>
    </xf>
    <xf numFmtId="0" fontId="0" fillId="45" borderId="9" xfId="0" applyFill="1" applyBorder="1" applyAlignment="1">
      <alignment vertical="center" wrapText="1"/>
    </xf>
    <xf numFmtId="0" fontId="16" fillId="0" borderId="9" xfId="0" applyFont="1" applyFill="1" applyBorder="1" applyAlignment="1">
      <alignment wrapText="1"/>
    </xf>
    <xf numFmtId="0" fontId="0" fillId="0" borderId="9" xfId="0" applyFill="1" applyBorder="1" applyAlignment="1">
      <alignment vertical="center"/>
    </xf>
    <xf numFmtId="0" fontId="0" fillId="33" borderId="9" xfId="0" applyFont="1" applyFill="1" applyBorder="1" applyAlignment="1">
      <alignment horizontal="center" vertical="center"/>
    </xf>
    <xf numFmtId="0" fontId="16" fillId="34" borderId="9" xfId="0" applyFont="1" applyFill="1" applyBorder="1" applyAlignment="1">
      <alignment horizontal="center" vertical="center"/>
    </xf>
    <xf numFmtId="0" fontId="16" fillId="0" borderId="9" xfId="0" applyFont="1" applyFill="1" applyBorder="1" applyAlignment="1">
      <alignment horizontal="center" vertical="center" wrapText="1"/>
    </xf>
    <xf numFmtId="0" fontId="16" fillId="0" borderId="0" xfId="0" applyFont="1" applyAlignment="1">
      <alignment vertical="center" wrapText="1"/>
    </xf>
    <xf numFmtId="0" fontId="16" fillId="47" borderId="9" xfId="0" applyFont="1" applyFill="1" applyBorder="1" applyAlignment="1">
      <alignment horizontal="center" vertical="center" wrapText="1"/>
    </xf>
    <xf numFmtId="0" fontId="16" fillId="54" borderId="9" xfId="0" applyFont="1" applyFill="1" applyBorder="1" applyAlignment="1">
      <alignment horizontal="center" vertical="center" wrapText="1"/>
    </xf>
    <xf numFmtId="0" fontId="0" fillId="0" borderId="9" xfId="0" applyFont="1" applyBorder="1" applyAlignment="1">
      <alignment vertical="top" wrapText="1"/>
    </xf>
    <xf numFmtId="0" fontId="0" fillId="0" borderId="9" xfId="0" applyFont="1" applyBorder="1" applyAlignment="1">
      <alignment horizontal="center" vertical="center"/>
    </xf>
    <xf numFmtId="0" fontId="0" fillId="0" borderId="0" xfId="0" applyFill="1" applyAlignment="1">
      <alignment vertical="center"/>
    </xf>
    <xf numFmtId="0" fontId="16" fillId="0" borderId="0" xfId="0" applyFont="1" applyAlignment="1">
      <alignment horizontal="left"/>
    </xf>
    <xf numFmtId="0" fontId="41" fillId="49" borderId="9" xfId="0" applyFont="1" applyFill="1" applyBorder="1" applyAlignment="1">
      <alignment horizontal="center" vertical="top" wrapText="1"/>
    </xf>
    <xf numFmtId="0" fontId="19" fillId="0" borderId="0" xfId="0" applyFont="1" applyAlignment="1">
      <alignment vertical="center" wrapText="1"/>
    </xf>
    <xf numFmtId="0" fontId="16" fillId="32" borderId="14" xfId="0" applyFont="1" applyFill="1" applyBorder="1" applyAlignment="1">
      <alignment horizontal="center" vertical="center" wrapText="1"/>
    </xf>
    <xf numFmtId="0" fontId="16" fillId="48" borderId="9" xfId="0" applyFont="1" applyFill="1" applyBorder="1" applyAlignment="1">
      <alignment horizontal="center" vertical="center" wrapText="1"/>
    </xf>
    <xf numFmtId="0" fontId="0" fillId="0" borderId="9" xfId="0" applyBorder="1" applyAlignment="1">
      <alignment vertical="center"/>
    </xf>
    <xf numFmtId="0" fontId="0" fillId="45" borderId="9" xfId="0" applyFill="1" applyBorder="1" applyAlignment="1">
      <alignment vertical="center"/>
    </xf>
    <xf numFmtId="0" fontId="0" fillId="34" borderId="9" xfId="0" applyFill="1" applyBorder="1" applyAlignment="1">
      <alignment vertical="center"/>
    </xf>
    <xf numFmtId="0" fontId="19" fillId="50" borderId="0" xfId="0" applyFont="1" applyFill="1" applyAlignment="1">
      <alignment vertical="center"/>
    </xf>
    <xf numFmtId="0" fontId="0" fillId="50" borderId="0" xfId="0" applyFill="1" applyAlignment="1">
      <alignment vertical="center"/>
    </xf>
    <xf numFmtId="0" fontId="30" fillId="44" borderId="14" xfId="0" applyFont="1" applyFill="1" applyBorder="1" applyAlignment="1">
      <alignment horizontal="center" vertical="center" wrapText="1"/>
    </xf>
    <xf numFmtId="0" fontId="0" fillId="45" borderId="9" xfId="118" applyFont="1" applyFill="1" applyBorder="1" applyAlignment="1">
      <alignment vertical="center" wrapText="1"/>
    </xf>
    <xf numFmtId="0" fontId="0" fillId="45" borderId="9" xfId="118" applyFont="1" applyFill="1" applyBorder="1" applyAlignment="1"/>
    <xf numFmtId="0" fontId="16" fillId="0" borderId="9" xfId="0" applyFont="1" applyFill="1" applyBorder="1" applyAlignment="1">
      <alignment horizontal="center" vertical="center"/>
    </xf>
    <xf numFmtId="0" fontId="16" fillId="0" borderId="10" xfId="0" applyFont="1" applyFill="1" applyBorder="1" applyAlignment="1">
      <alignment vertical="top"/>
    </xf>
    <xf numFmtId="0" fontId="16" fillId="0" borderId="12" xfId="0" applyFont="1" applyFill="1" applyBorder="1" applyAlignment="1">
      <alignment vertical="top"/>
    </xf>
    <xf numFmtId="0" fontId="16" fillId="0" borderId="11" xfId="0" applyFont="1" applyFill="1" applyBorder="1" applyAlignment="1">
      <alignment vertical="top"/>
    </xf>
    <xf numFmtId="0" fontId="16" fillId="0" borderId="9" xfId="0" applyFont="1" applyFill="1" applyBorder="1" applyAlignment="1">
      <alignment horizontal="center" vertical="top" wrapText="1"/>
    </xf>
    <xf numFmtId="0" fontId="16" fillId="0" borderId="0" xfId="0" applyFont="1" applyAlignment="1">
      <alignment wrapText="1"/>
    </xf>
    <xf numFmtId="0" fontId="0" fillId="0" borderId="0" xfId="0" applyFont="1" applyAlignment="1">
      <alignment vertical="top" wrapText="1"/>
    </xf>
    <xf numFmtId="0" fontId="16" fillId="44" borderId="10" xfId="0" applyFont="1" applyFill="1" applyBorder="1" applyAlignment="1">
      <alignment horizontal="center" vertical="center"/>
    </xf>
    <xf numFmtId="0" fontId="16" fillId="57" borderId="9" xfId="0" applyFont="1" applyFill="1" applyBorder="1" applyAlignment="1">
      <alignment horizontal="center"/>
    </xf>
    <xf numFmtId="0" fontId="32" fillId="46" borderId="9" xfId="0" applyFont="1" applyFill="1" applyBorder="1" applyAlignment="1">
      <alignment horizontal="center" vertical="center" wrapText="1"/>
    </xf>
    <xf numFmtId="0" fontId="32" fillId="43" borderId="9" xfId="0" applyFont="1" applyFill="1" applyBorder="1" applyAlignment="1">
      <alignment horizontal="center" vertical="center" wrapText="1"/>
    </xf>
    <xf numFmtId="0" fontId="32" fillId="32" borderId="9" xfId="0" applyFont="1" applyFill="1" applyBorder="1" applyAlignment="1">
      <alignment horizontal="center" vertical="center" wrapText="1"/>
    </xf>
    <xf numFmtId="0" fontId="32" fillId="44" borderId="9" xfId="0" applyFont="1" applyFill="1" applyBorder="1" applyAlignment="1">
      <alignment horizontal="center" vertical="center" wrapText="1"/>
    </xf>
    <xf numFmtId="0" fontId="16" fillId="57" borderId="9" xfId="0" applyFont="1" applyFill="1" applyBorder="1" applyAlignment="1">
      <alignment horizontal="center" vertical="center" wrapText="1"/>
    </xf>
    <xf numFmtId="0" fontId="16" fillId="35" borderId="10" xfId="0" applyFont="1" applyFill="1" applyBorder="1" applyAlignment="1">
      <alignment vertical="top"/>
    </xf>
    <xf numFmtId="0" fontId="16" fillId="35" borderId="12" xfId="0" applyFont="1" applyFill="1" applyBorder="1" applyAlignment="1">
      <alignment vertical="top"/>
    </xf>
    <xf numFmtId="0" fontId="16" fillId="35" borderId="11" xfId="0" applyFont="1" applyFill="1" applyBorder="1" applyAlignment="1">
      <alignment vertical="top"/>
    </xf>
    <xf numFmtId="0" fontId="16" fillId="35" borderId="9" xfId="0" applyFont="1" applyFill="1" applyBorder="1" applyAlignment="1">
      <alignment vertical="top" wrapText="1"/>
    </xf>
    <xf numFmtId="0" fontId="0" fillId="35" borderId="9" xfId="0" applyFont="1" applyFill="1" applyBorder="1"/>
    <xf numFmtId="0" fontId="0" fillId="34" borderId="9" xfId="0" applyFont="1" applyFill="1" applyBorder="1" applyAlignment="1">
      <alignment horizontal="center" vertical="top" wrapText="1"/>
    </xf>
    <xf numFmtId="0" fontId="0" fillId="34" borderId="9" xfId="0" applyFont="1" applyFill="1" applyBorder="1" applyAlignment="1">
      <alignment horizontal="center" vertical="center"/>
    </xf>
    <xf numFmtId="0" fontId="0" fillId="45" borderId="9" xfId="0" applyFont="1" applyFill="1" applyBorder="1" applyAlignment="1">
      <alignment vertical="top" wrapText="1"/>
    </xf>
    <xf numFmtId="0" fontId="0" fillId="35" borderId="9" xfId="0" applyFont="1" applyFill="1" applyBorder="1" applyAlignment="1">
      <alignment vertical="top" wrapText="1"/>
    </xf>
    <xf numFmtId="0" fontId="0" fillId="45" borderId="9" xfId="0" applyFont="1" applyFill="1" applyBorder="1" applyAlignment="1">
      <alignment horizontal="center" vertical="top" wrapText="1"/>
    </xf>
    <xf numFmtId="0" fontId="0" fillId="0" borderId="28" xfId="0" applyFont="1" applyBorder="1" applyAlignment="1">
      <alignment horizontal="center" vertical="top" wrapText="1"/>
    </xf>
    <xf numFmtId="0" fontId="0" fillId="0" borderId="28" xfId="0" applyFont="1" applyFill="1" applyBorder="1" applyAlignment="1">
      <alignment horizontal="center" vertical="top" wrapText="1"/>
    </xf>
    <xf numFmtId="0" fontId="0" fillId="0" borderId="28" xfId="0" applyFont="1" applyBorder="1"/>
    <xf numFmtId="0" fontId="27" fillId="0" borderId="16" xfId="0" applyFont="1" applyBorder="1" applyAlignment="1">
      <alignment vertical="center"/>
    </xf>
    <xf numFmtId="0" fontId="27" fillId="49" borderId="16" xfId="0" applyFont="1" applyFill="1" applyBorder="1" applyAlignment="1">
      <alignment vertical="center"/>
    </xf>
    <xf numFmtId="0" fontId="27" fillId="0" borderId="0" xfId="0" applyFont="1" applyBorder="1" applyAlignment="1">
      <alignment vertical="center"/>
    </xf>
    <xf numFmtId="0" fontId="27" fillId="49" borderId="0" xfId="0" applyFont="1" applyFill="1" applyBorder="1" applyAlignment="1">
      <alignment vertical="center"/>
    </xf>
    <xf numFmtId="0" fontId="16" fillId="49" borderId="9" xfId="0" applyFont="1" applyFill="1" applyBorder="1" applyAlignment="1">
      <alignment horizontal="center" vertical="top" wrapText="1"/>
    </xf>
    <xf numFmtId="0" fontId="41" fillId="49" borderId="13" xfId="0" applyFont="1" applyFill="1" applyBorder="1" applyAlignment="1">
      <alignment vertical="center" wrapText="1"/>
    </xf>
    <xf numFmtId="0" fontId="41" fillId="49" borderId="13" xfId="0" applyFont="1" applyFill="1" applyBorder="1" applyAlignment="1">
      <alignment horizontal="center" vertical="center" wrapText="1"/>
    </xf>
    <xf numFmtId="0" fontId="41" fillId="36" borderId="9" xfId="0" applyFont="1" applyFill="1" applyBorder="1" applyAlignment="1">
      <alignment horizontal="center" vertical="top" wrapText="1"/>
    </xf>
    <xf numFmtId="0" fontId="41" fillId="49" borderId="9" xfId="0" applyFont="1" applyFill="1" applyBorder="1" applyAlignment="1">
      <alignment vertical="center" wrapText="1"/>
    </xf>
    <xf numFmtId="0" fontId="26" fillId="45" borderId="9" xfId="0" applyFont="1" applyFill="1" applyBorder="1" applyAlignment="1">
      <alignment vertical="top" wrapText="1"/>
    </xf>
    <xf numFmtId="0" fontId="26" fillId="45" borderId="9" xfId="0" applyFont="1" applyFill="1" applyBorder="1" applyAlignment="1">
      <alignment horizontal="center" vertical="center" wrapText="1"/>
    </xf>
    <xf numFmtId="17" fontId="40" fillId="0" borderId="9" xfId="0" applyNumberFormat="1" applyFont="1" applyFill="1" applyBorder="1" applyAlignment="1">
      <alignment horizontal="center" wrapText="1"/>
    </xf>
    <xf numFmtId="0" fontId="0" fillId="45" borderId="9" xfId="0" applyFill="1" applyBorder="1"/>
    <xf numFmtId="0" fontId="0" fillId="49" borderId="0" xfId="0" applyFill="1"/>
    <xf numFmtId="0" fontId="26" fillId="45" borderId="9" xfId="0" applyFont="1" applyFill="1" applyBorder="1" applyAlignment="1">
      <alignment horizontal="center" vertical="top" wrapText="1"/>
    </xf>
    <xf numFmtId="0" fontId="26" fillId="0" borderId="9" xfId="0" applyFont="1" applyFill="1" applyBorder="1" applyAlignment="1">
      <alignment horizontal="center" vertical="top" wrapText="1"/>
    </xf>
    <xf numFmtId="0" fontId="16" fillId="0" borderId="0" xfId="0" applyFont="1" applyBorder="1" applyAlignment="1">
      <alignment horizontal="center"/>
    </xf>
    <xf numFmtId="0" fontId="16" fillId="40" borderId="30" xfId="0" applyFont="1" applyFill="1" applyBorder="1" applyAlignment="1">
      <alignment horizontal="center" vertical="top" wrapText="1"/>
    </xf>
    <xf numFmtId="0" fontId="16" fillId="32" borderId="13" xfId="0" applyFont="1" applyFill="1" applyBorder="1" applyAlignment="1">
      <alignment horizontal="center" vertical="center" wrapText="1"/>
    </xf>
    <xf numFmtId="0" fontId="16" fillId="44" borderId="28" xfId="0" applyFont="1" applyFill="1" applyBorder="1" applyAlignment="1">
      <alignment horizontal="center" vertical="center" wrapText="1"/>
    </xf>
    <xf numFmtId="0" fontId="16" fillId="40" borderId="28" xfId="0" applyFont="1" applyFill="1" applyBorder="1" applyAlignment="1">
      <alignment horizontal="center" vertical="center" wrapText="1"/>
    </xf>
    <xf numFmtId="0" fontId="16" fillId="42" borderId="9" xfId="0" applyFont="1" applyFill="1" applyBorder="1" applyAlignment="1">
      <alignment horizontal="center" vertical="center" wrapText="1"/>
    </xf>
    <xf numFmtId="0" fontId="0" fillId="45" borderId="9" xfId="0" applyFill="1" applyBorder="1" applyAlignment="1">
      <alignment horizontal="left" vertical="center" wrapText="1"/>
    </xf>
    <xf numFmtId="0" fontId="0" fillId="45" borderId="9" xfId="0" applyFill="1" applyBorder="1" applyAlignment="1">
      <alignment horizontal="center" vertical="center" wrapText="1"/>
    </xf>
    <xf numFmtId="0" fontId="0" fillId="45" borderId="9" xfId="0" applyFill="1" applyBorder="1" applyAlignment="1">
      <alignment horizontal="center"/>
    </xf>
    <xf numFmtId="0" fontId="37" fillId="45" borderId="9" xfId="2" applyFont="1" applyFill="1" applyBorder="1" applyAlignment="1">
      <alignment vertical="center" wrapText="1"/>
    </xf>
    <xf numFmtId="0" fontId="37" fillId="45" borderId="9" xfId="0" applyFont="1" applyFill="1" applyBorder="1" applyAlignment="1">
      <alignment vertical="center" wrapText="1"/>
    </xf>
    <xf numFmtId="0" fontId="0" fillId="34" borderId="9" xfId="0" applyFill="1" applyBorder="1" applyAlignment="1">
      <alignment horizontal="center"/>
    </xf>
    <xf numFmtId="0" fontId="49" fillId="0" borderId="28" xfId="0" applyFont="1" applyFill="1" applyBorder="1" applyAlignment="1">
      <alignment horizontal="center" vertical="center" wrapText="1"/>
    </xf>
    <xf numFmtId="0" fontId="49" fillId="49" borderId="11" xfId="0" applyFont="1" applyFill="1" applyBorder="1" applyAlignment="1">
      <alignment horizontal="center" vertical="center" wrapText="1"/>
    </xf>
    <xf numFmtId="9" fontId="31" fillId="49" borderId="9" xfId="162" applyFont="1" applyFill="1" applyBorder="1" applyAlignment="1">
      <alignment vertical="center"/>
    </xf>
    <xf numFmtId="168" fontId="31" fillId="0" borderId="9" xfId="162" applyNumberFormat="1" applyFont="1" applyFill="1" applyBorder="1" applyAlignment="1">
      <alignment vertical="center"/>
    </xf>
    <xf numFmtId="0" fontId="31" fillId="0" borderId="9" xfId="0" applyFont="1" applyFill="1" applyBorder="1" applyAlignment="1">
      <alignment vertical="center"/>
    </xf>
    <xf numFmtId="9" fontId="31" fillId="0" borderId="9" xfId="162" applyFont="1" applyFill="1" applyBorder="1" applyAlignment="1">
      <alignment vertical="center"/>
    </xf>
    <xf numFmtId="168" fontId="31" fillId="0" borderId="9" xfId="162" applyNumberFormat="1" applyFont="1" applyFill="1" applyBorder="1" applyAlignment="1">
      <alignment vertical="center" wrapText="1"/>
    </xf>
    <xf numFmtId="0" fontId="0" fillId="49" borderId="0" xfId="0" applyFont="1" applyFill="1" applyAlignment="1">
      <alignment vertical="center"/>
    </xf>
    <xf numFmtId="0" fontId="1" fillId="0" borderId="0" xfId="3" applyFont="1" applyBorder="1" applyAlignment="1">
      <alignment vertical="center" wrapText="1"/>
    </xf>
    <xf numFmtId="0" fontId="1" fillId="0" borderId="0" xfId="3" applyFont="1" applyAlignment="1">
      <alignment vertical="center" wrapText="1"/>
    </xf>
    <xf numFmtId="0" fontId="16" fillId="36" borderId="9" xfId="3" applyFont="1" applyFill="1" applyBorder="1" applyAlignment="1">
      <alignment vertical="center" wrapText="1"/>
    </xf>
    <xf numFmtId="0" fontId="16" fillId="58" borderId="9" xfId="3" applyFont="1" applyFill="1" applyBorder="1" applyAlignment="1">
      <alignment horizontal="center" vertical="center" wrapText="1"/>
    </xf>
    <xf numFmtId="0" fontId="16" fillId="58" borderId="9" xfId="3" applyFont="1" applyFill="1" applyBorder="1" applyAlignment="1">
      <alignment vertical="center" wrapText="1"/>
    </xf>
    <xf numFmtId="0" fontId="16" fillId="0" borderId="0" xfId="3" applyFont="1" applyBorder="1" applyAlignment="1">
      <alignment vertical="center" wrapText="1"/>
    </xf>
    <xf numFmtId="0" fontId="1" fillId="0" borderId="9" xfId="3" applyFont="1" applyBorder="1" applyAlignment="1">
      <alignment vertical="center" wrapText="1"/>
    </xf>
    <xf numFmtId="0" fontId="1" fillId="0" borderId="9" xfId="3" applyFont="1" applyBorder="1" applyAlignment="1">
      <alignment horizontal="center" vertical="center" wrapText="1"/>
    </xf>
    <xf numFmtId="0" fontId="1" fillId="0" borderId="9" xfId="3" applyFont="1" applyFill="1" applyBorder="1" applyAlignment="1">
      <alignment vertical="center" wrapText="1"/>
    </xf>
    <xf numFmtId="0" fontId="0" fillId="0" borderId="9" xfId="3" applyFont="1" applyBorder="1" applyAlignment="1">
      <alignment vertical="center" wrapText="1"/>
    </xf>
    <xf numFmtId="0" fontId="1" fillId="0" borderId="9" xfId="3" applyFont="1" applyFill="1" applyBorder="1" applyAlignment="1">
      <alignment horizontal="center" vertical="center" wrapText="1"/>
    </xf>
    <xf numFmtId="0" fontId="1" fillId="0" borderId="0" xfId="3" applyFont="1" applyFill="1" applyBorder="1" applyAlignment="1">
      <alignment vertical="center" wrapText="1"/>
    </xf>
    <xf numFmtId="0" fontId="1" fillId="0" borderId="0" xfId="3" applyFont="1" applyFill="1" applyAlignment="1">
      <alignment vertical="center" wrapText="1"/>
    </xf>
    <xf numFmtId="2" fontId="16" fillId="40" borderId="9" xfId="1" applyNumberFormat="1" applyFont="1" applyFill="1" applyBorder="1" applyAlignment="1" applyProtection="1">
      <alignment vertical="center" wrapText="1"/>
    </xf>
    <xf numFmtId="0" fontId="1" fillId="40" borderId="9" xfId="3" applyFont="1" applyFill="1" applyBorder="1" applyAlignment="1">
      <alignment vertical="center" wrapText="1"/>
    </xf>
    <xf numFmtId="2" fontId="16" fillId="40" borderId="9" xfId="1" applyNumberFormat="1" applyFont="1" applyFill="1" applyBorder="1" applyAlignment="1" applyProtection="1">
      <alignment horizontal="center" vertical="center" wrapText="1"/>
    </xf>
    <xf numFmtId="0" fontId="16" fillId="59" borderId="9" xfId="1" applyFont="1" applyFill="1" applyBorder="1" applyAlignment="1" applyProtection="1">
      <alignment horizontal="left" vertical="center" wrapText="1"/>
    </xf>
    <xf numFmtId="0" fontId="1" fillId="59" borderId="9" xfId="3" applyFont="1" applyFill="1" applyBorder="1" applyAlignment="1">
      <alignment vertical="center" wrapText="1"/>
    </xf>
    <xf numFmtId="0" fontId="1" fillId="0" borderId="9" xfId="1" applyFont="1" applyFill="1" applyBorder="1" applyAlignment="1" applyProtection="1">
      <alignment horizontal="left" vertical="center" wrapText="1"/>
    </xf>
    <xf numFmtId="0" fontId="1" fillId="0" borderId="9" xfId="1" applyFont="1" applyFill="1" applyBorder="1" applyAlignment="1" applyProtection="1">
      <alignment horizontal="left" vertical="center" wrapText="1"/>
      <protection locked="0"/>
    </xf>
    <xf numFmtId="0" fontId="0" fillId="0" borderId="9" xfId="3" applyFont="1" applyFill="1" applyBorder="1" applyAlignment="1">
      <alignment vertical="center" wrapText="1"/>
    </xf>
    <xf numFmtId="0" fontId="33" fillId="0" borderId="9" xfId="3" applyFont="1" applyBorder="1" applyAlignment="1">
      <alignment vertical="center" wrapText="1"/>
    </xf>
    <xf numFmtId="0" fontId="14" fillId="0" borderId="0" xfId="3" applyFont="1" applyAlignment="1">
      <alignment vertical="center" wrapText="1"/>
    </xf>
    <xf numFmtId="0" fontId="14" fillId="0" borderId="9" xfId="1" applyFont="1" applyFill="1" applyBorder="1" applyAlignment="1" applyProtection="1">
      <alignment horizontal="left" vertical="center" wrapText="1"/>
      <protection locked="0"/>
    </xf>
    <xf numFmtId="0" fontId="14" fillId="0" borderId="9" xfId="3" applyFont="1" applyBorder="1" applyAlignment="1">
      <alignment vertical="center" wrapText="1"/>
    </xf>
    <xf numFmtId="0" fontId="19" fillId="0" borderId="0" xfId="0" applyFont="1" applyBorder="1" applyAlignment="1">
      <alignment vertical="center" wrapText="1"/>
    </xf>
    <xf numFmtId="0" fontId="30" fillId="43" borderId="14" xfId="0" applyFont="1" applyFill="1" applyBorder="1" applyAlignment="1">
      <alignment horizontal="center" vertical="center" wrapText="1"/>
    </xf>
    <xf numFmtId="0" fontId="30" fillId="38" borderId="14" xfId="0" applyFont="1" applyFill="1" applyBorder="1" applyAlignment="1">
      <alignment horizontal="center" vertical="center" wrapText="1"/>
    </xf>
    <xf numFmtId="0" fontId="30" fillId="48" borderId="14" xfId="0" applyFont="1" applyFill="1" applyBorder="1" applyAlignment="1">
      <alignment horizontal="center" vertical="center" wrapText="1"/>
    </xf>
    <xf numFmtId="0" fontId="31" fillId="0" borderId="9" xfId="0" applyFont="1" applyBorder="1" applyAlignment="1">
      <alignment horizontal="left" vertical="center" wrapText="1"/>
    </xf>
    <xf numFmtId="168" fontId="31" fillId="34" borderId="9" xfId="162" applyNumberFormat="1" applyFont="1" applyFill="1" applyBorder="1" applyAlignment="1">
      <alignment horizontal="right" vertical="center" wrapText="1"/>
    </xf>
    <xf numFmtId="0" fontId="30" fillId="0" borderId="9" xfId="0" applyFont="1" applyFill="1" applyBorder="1" applyAlignment="1">
      <alignment horizontal="right" vertical="center" wrapText="1"/>
    </xf>
    <xf numFmtId="0" fontId="30" fillId="34" borderId="9" xfId="0" applyFont="1" applyFill="1" applyBorder="1" applyAlignment="1">
      <alignment horizontal="right" vertical="center" wrapText="1"/>
    </xf>
    <xf numFmtId="0" fontId="31" fillId="0" borderId="18" xfId="0" applyFont="1" applyFill="1" applyBorder="1" applyAlignment="1">
      <alignment horizontal="center" vertical="center" wrapText="1"/>
    </xf>
    <xf numFmtId="0" fontId="16" fillId="39" borderId="9" xfId="0" applyFont="1" applyFill="1" applyBorder="1" applyAlignment="1">
      <alignment horizontal="center" vertical="center"/>
    </xf>
    <xf numFmtId="0" fontId="16" fillId="0" borderId="9" xfId="0" applyFont="1" applyBorder="1" applyAlignment="1">
      <alignment horizontal="right" vertical="center"/>
    </xf>
    <xf numFmtId="0" fontId="16" fillId="0" borderId="0" xfId="0" applyFont="1" applyAlignment="1">
      <alignment horizontal="right" vertical="center"/>
    </xf>
    <xf numFmtId="0" fontId="19" fillId="48" borderId="11" xfId="0" applyFont="1" applyFill="1" applyBorder="1" applyAlignment="1">
      <alignment horizontal="center" vertical="center"/>
    </xf>
    <xf numFmtId="0" fontId="16" fillId="45" borderId="9" xfId="0" applyFont="1" applyFill="1" applyBorder="1" applyAlignment="1">
      <alignment horizontal="center" vertical="center" wrapText="1"/>
    </xf>
    <xf numFmtId="0" fontId="16" fillId="45" borderId="14" xfId="0" applyFont="1" applyFill="1" applyBorder="1" applyAlignment="1">
      <alignment horizontal="center" vertical="center" wrapText="1"/>
    </xf>
    <xf numFmtId="0" fontId="16" fillId="0" borderId="11" xfId="0" applyFont="1" applyFill="1" applyBorder="1" applyAlignment="1">
      <alignment horizontal="center" vertical="top" wrapText="1"/>
    </xf>
    <xf numFmtId="0" fontId="33" fillId="0" borderId="0" xfId="0" applyFont="1" applyAlignment="1">
      <alignment wrapText="1"/>
    </xf>
    <xf numFmtId="0" fontId="70" fillId="0" borderId="0" xfId="163" applyFont="1" applyAlignment="1" applyProtection="1">
      <alignment wrapText="1"/>
    </xf>
    <xf numFmtId="0" fontId="19" fillId="0" borderId="0" xfId="0" applyFont="1" applyBorder="1" applyAlignment="1">
      <alignment horizontal="center" vertical="center"/>
    </xf>
    <xf numFmtId="0" fontId="32" fillId="42" borderId="9" xfId="0" applyFont="1" applyFill="1" applyBorder="1" applyAlignment="1">
      <alignment horizontal="center" vertical="center" wrapText="1"/>
    </xf>
    <xf numFmtId="0" fontId="16" fillId="60" borderId="10" xfId="0" applyFont="1" applyFill="1" applyBorder="1" applyAlignment="1">
      <alignment vertical="top"/>
    </xf>
    <xf numFmtId="0" fontId="16" fillId="60" borderId="12" xfId="0" applyFont="1" applyFill="1" applyBorder="1" applyAlignment="1">
      <alignment vertical="top"/>
    </xf>
    <xf numFmtId="0" fontId="16" fillId="60" borderId="11" xfId="0" applyFont="1" applyFill="1" applyBorder="1" applyAlignment="1">
      <alignment vertical="top"/>
    </xf>
    <xf numFmtId="0" fontId="0" fillId="60" borderId="9" xfId="0" applyFont="1" applyFill="1" applyBorder="1"/>
    <xf numFmtId="0" fontId="0" fillId="33" borderId="9" xfId="0" applyFont="1" applyFill="1" applyBorder="1" applyAlignment="1">
      <alignment horizontal="center"/>
    </xf>
    <xf numFmtId="168" fontId="0" fillId="34" borderId="9" xfId="162" applyNumberFormat="1" applyFont="1" applyFill="1" applyBorder="1"/>
    <xf numFmtId="0" fontId="33" fillId="45" borderId="9" xfId="0" applyFont="1" applyFill="1" applyBorder="1" applyAlignment="1">
      <alignment vertical="top" wrapText="1"/>
    </xf>
    <xf numFmtId="0" fontId="0" fillId="45" borderId="10" xfId="0" applyFont="1" applyFill="1" applyBorder="1" applyAlignment="1">
      <alignment vertical="top" wrapText="1"/>
    </xf>
    <xf numFmtId="0" fontId="16" fillId="60" borderId="9" xfId="0" applyFont="1" applyFill="1" applyBorder="1" applyAlignment="1">
      <alignment horizontal="left" vertical="top" wrapText="1"/>
    </xf>
    <xf numFmtId="0" fontId="16" fillId="45" borderId="9" xfId="0" applyFont="1" applyFill="1" applyBorder="1" applyAlignment="1">
      <alignment vertical="top" wrapText="1"/>
    </xf>
    <xf numFmtId="0" fontId="16" fillId="34" borderId="9" xfId="0" applyFont="1" applyFill="1" applyBorder="1" applyAlignment="1">
      <alignment vertical="top" wrapText="1"/>
    </xf>
    <xf numFmtId="0" fontId="47" fillId="48" borderId="11" xfId="0" applyFont="1" applyFill="1" applyBorder="1" applyAlignment="1">
      <alignment horizontal="center" vertical="center" wrapText="1"/>
    </xf>
    <xf numFmtId="0" fontId="47" fillId="44" borderId="9" xfId="0" applyFont="1" applyFill="1" applyBorder="1" applyAlignment="1">
      <alignment horizontal="center" vertical="center" wrapText="1"/>
    </xf>
    <xf numFmtId="0" fontId="48" fillId="44" borderId="9" xfId="0" applyFont="1" applyFill="1" applyBorder="1" applyAlignment="1">
      <alignment horizontal="center" vertical="center" wrapText="1"/>
    </xf>
    <xf numFmtId="0" fontId="47" fillId="40" borderId="9" xfId="0" applyFont="1" applyFill="1" applyBorder="1" applyAlignment="1">
      <alignment horizontal="center" vertical="center" wrapText="1"/>
    </xf>
    <xf numFmtId="0" fontId="26" fillId="34" borderId="9" xfId="0" applyFont="1" applyFill="1" applyBorder="1"/>
    <xf numFmtId="0" fontId="26" fillId="45" borderId="9" xfId="0" applyFont="1" applyFill="1" applyBorder="1"/>
    <xf numFmtId="0" fontId="19" fillId="43" borderId="9" xfId="0" applyFont="1" applyFill="1" applyBorder="1"/>
    <xf numFmtId="0" fontId="19" fillId="43" borderId="0" xfId="0" applyFont="1" applyFill="1"/>
    <xf numFmtId="0" fontId="0" fillId="38" borderId="9" xfId="0" applyFill="1" applyBorder="1" applyAlignment="1">
      <alignment horizontal="center" vertical="center" wrapText="1"/>
    </xf>
    <xf numFmtId="0" fontId="0" fillId="0" borderId="9" xfId="0" applyBorder="1" applyAlignment="1">
      <alignment horizontal="justify" vertical="center" wrapText="1"/>
    </xf>
    <xf numFmtId="0" fontId="16" fillId="34" borderId="9" xfId="0" applyFont="1" applyFill="1" applyBorder="1" applyAlignment="1">
      <alignment horizontal="right" vertical="center" wrapText="1"/>
    </xf>
    <xf numFmtId="0" fontId="52" fillId="0" borderId="9" xfId="3" applyFont="1" applyFill="1" applyBorder="1" applyAlignment="1">
      <alignment vertical="center"/>
    </xf>
    <xf numFmtId="0" fontId="52" fillId="0" borderId="9" xfId="3" applyFont="1" applyFill="1" applyBorder="1" applyAlignment="1">
      <alignment horizontal="center" vertical="center"/>
    </xf>
    <xf numFmtId="0" fontId="18" fillId="0" borderId="9" xfId="3" applyFont="1" applyFill="1" applyBorder="1" applyAlignment="1">
      <alignment horizontal="left" vertical="center" wrapText="1"/>
    </xf>
    <xf numFmtId="0" fontId="52" fillId="51" borderId="9" xfId="3" applyFont="1" applyFill="1" applyBorder="1" applyAlignment="1">
      <alignment vertical="center"/>
    </xf>
    <xf numFmtId="0" fontId="64" fillId="51" borderId="9" xfId="3" applyFont="1" applyFill="1" applyBorder="1" applyAlignment="1">
      <alignment vertical="center"/>
    </xf>
    <xf numFmtId="2" fontId="1" fillId="0" borderId="0" xfId="1" applyNumberFormat="1" applyFont="1" applyFill="1" applyBorder="1" applyAlignment="1" applyProtection="1">
      <alignment horizontal="left" vertical="center" wrapText="1"/>
    </xf>
    <xf numFmtId="169" fontId="1" fillId="0" borderId="0" xfId="1" applyNumberFormat="1" applyFont="1" applyFill="1" applyBorder="1" applyAlignment="1" applyProtection="1">
      <alignment horizontal="left" vertical="center" wrapText="1"/>
    </xf>
    <xf numFmtId="0" fontId="33" fillId="0" borderId="0" xfId="0" applyFont="1" applyBorder="1" applyAlignment="1">
      <alignment vertical="center" wrapText="1"/>
    </xf>
    <xf numFmtId="0" fontId="48" fillId="0" borderId="0" xfId="0" applyFont="1" applyBorder="1" applyAlignment="1">
      <alignment horizontal="center" vertical="center" wrapText="1"/>
    </xf>
    <xf numFmtId="0" fontId="33" fillId="36" borderId="0" xfId="0" applyFont="1" applyFill="1" applyBorder="1" applyAlignment="1">
      <alignment vertical="center" wrapText="1"/>
    </xf>
    <xf numFmtId="0" fontId="32" fillId="36" borderId="0" xfId="0" applyFont="1" applyFill="1" applyBorder="1" applyAlignment="1">
      <alignment horizontal="left" vertical="center" wrapText="1"/>
    </xf>
    <xf numFmtId="2" fontId="32" fillId="36" borderId="0" xfId="1" applyNumberFormat="1" applyFont="1" applyFill="1" applyBorder="1" applyAlignment="1" applyProtection="1">
      <alignment horizontal="center" vertical="center" wrapText="1"/>
    </xf>
    <xf numFmtId="2" fontId="32" fillId="36" borderId="9" xfId="1" applyNumberFormat="1" applyFont="1" applyFill="1" applyBorder="1" applyAlignment="1" applyProtection="1">
      <alignment vertical="center" wrapText="1"/>
    </xf>
    <xf numFmtId="2" fontId="32" fillId="36" borderId="9" xfId="1" applyNumberFormat="1" applyFont="1" applyFill="1" applyBorder="1" applyAlignment="1" applyProtection="1">
      <alignment horizontal="left" vertical="center" wrapText="1"/>
    </xf>
    <xf numFmtId="2" fontId="32" fillId="36" borderId="9" xfId="1" applyNumberFormat="1" applyFont="1" applyFill="1" applyBorder="1" applyAlignment="1" applyProtection="1">
      <alignment horizontal="center" vertical="center" wrapText="1"/>
    </xf>
    <xf numFmtId="0" fontId="25" fillId="0" borderId="9" xfId="0" applyFont="1" applyFill="1" applyBorder="1" applyAlignment="1">
      <alignment horizontal="center" vertical="center" wrapText="1"/>
    </xf>
    <xf numFmtId="0" fontId="14" fillId="0" borderId="9" xfId="0" applyFont="1" applyBorder="1" applyAlignment="1">
      <alignment horizontal="left" vertical="center" wrapText="1"/>
    </xf>
    <xf numFmtId="0" fontId="14" fillId="0" borderId="9" xfId="0" applyFont="1" applyBorder="1" applyAlignment="1">
      <alignment vertical="center" wrapText="1"/>
    </xf>
    <xf numFmtId="49" fontId="25" fillId="33" borderId="9" xfId="1" applyNumberFormat="1" applyFont="1" applyFill="1" applyBorder="1" applyAlignment="1" applyProtection="1">
      <alignment horizontal="left" vertical="center" wrapText="1"/>
    </xf>
    <xf numFmtId="0" fontId="25" fillId="33" borderId="9" xfId="1" applyFont="1" applyFill="1" applyBorder="1" applyAlignment="1" applyProtection="1">
      <alignment horizontal="left" vertical="center" wrapText="1"/>
    </xf>
    <xf numFmtId="0" fontId="33" fillId="0" borderId="9" xfId="0" applyFont="1" applyBorder="1" applyAlignment="1">
      <alignment horizontal="center" vertical="center" wrapText="1"/>
    </xf>
    <xf numFmtId="0" fontId="14" fillId="0" borderId="9" xfId="1" applyFont="1" applyFill="1" applyBorder="1" applyAlignment="1" applyProtection="1">
      <alignment horizontal="center" vertical="center" wrapText="1"/>
    </xf>
    <xf numFmtId="0" fontId="14" fillId="0" borderId="9" xfId="3" applyFont="1" applyFill="1" applyBorder="1" applyAlignment="1">
      <alignment horizontal="left" vertical="center" wrapText="1"/>
    </xf>
    <xf numFmtId="0" fontId="33" fillId="0" borderId="9" xfId="0" applyFont="1" applyFill="1" applyBorder="1" applyAlignment="1">
      <alignment horizontal="center" vertical="center" wrapText="1"/>
    </xf>
    <xf numFmtId="0" fontId="33" fillId="0" borderId="9" xfId="0" applyFont="1" applyBorder="1" applyAlignment="1">
      <alignment horizontal="left" vertical="center" wrapText="1"/>
    </xf>
    <xf numFmtId="0" fontId="32" fillId="0" borderId="0" xfId="0" applyFont="1" applyBorder="1" applyAlignment="1">
      <alignment horizontal="left" vertical="center" wrapText="1"/>
    </xf>
    <xf numFmtId="2" fontId="32" fillId="33" borderId="0" xfId="1" applyNumberFormat="1" applyFont="1" applyFill="1" applyBorder="1" applyAlignment="1" applyProtection="1">
      <alignment vertical="center" wrapText="1"/>
    </xf>
    <xf numFmtId="0" fontId="32" fillId="0" borderId="0" xfId="0" applyFont="1" applyFill="1" applyBorder="1" applyAlignment="1">
      <alignment horizontal="center" vertical="center" wrapText="1"/>
    </xf>
    <xf numFmtId="0" fontId="0" fillId="0" borderId="9" xfId="0" applyFill="1" applyBorder="1" applyAlignment="1">
      <alignment horizontal="center" vertical="center" wrapText="1"/>
    </xf>
    <xf numFmtId="0" fontId="32" fillId="0" borderId="9" xfId="0" applyFont="1" applyFill="1" applyBorder="1" applyAlignment="1">
      <alignment horizontal="center" vertical="center" wrapText="1"/>
    </xf>
    <xf numFmtId="0" fontId="0" fillId="0" borderId="14" xfId="0" applyFont="1" applyFill="1" applyBorder="1" applyAlignment="1">
      <alignment vertical="center" wrapText="1"/>
    </xf>
    <xf numFmtId="0" fontId="32" fillId="40" borderId="9" xfId="0" applyFont="1" applyFill="1" applyBorder="1" applyAlignment="1">
      <alignment horizontal="center" vertical="center" wrapText="1"/>
    </xf>
    <xf numFmtId="0" fontId="32" fillId="0" borderId="0" xfId="0" applyFont="1" applyFill="1" applyBorder="1" applyAlignment="1">
      <alignment vertical="center" wrapText="1"/>
    </xf>
    <xf numFmtId="0" fontId="33" fillId="51" borderId="9" xfId="0" applyFont="1" applyFill="1" applyBorder="1" applyAlignment="1">
      <alignment vertical="center" wrapText="1"/>
    </xf>
    <xf numFmtId="0" fontId="0" fillId="0" borderId="28" xfId="0" applyFont="1" applyFill="1" applyBorder="1" applyAlignment="1">
      <alignment vertical="center" wrapText="1"/>
    </xf>
    <xf numFmtId="0" fontId="32" fillId="40" borderId="9" xfId="0" applyFont="1" applyFill="1" applyBorder="1" applyAlignment="1">
      <alignment vertical="center" wrapText="1"/>
    </xf>
    <xf numFmtId="0" fontId="16" fillId="40" borderId="9" xfId="0" applyFont="1" applyFill="1" applyBorder="1" applyAlignment="1">
      <alignment vertical="center" wrapText="1"/>
    </xf>
    <xf numFmtId="0" fontId="16" fillId="51" borderId="9" xfId="0" applyFont="1" applyFill="1" applyBorder="1" applyAlignment="1">
      <alignment vertical="center" wrapText="1"/>
    </xf>
    <xf numFmtId="0" fontId="33" fillId="0" borderId="0" xfId="0" applyFont="1" applyFill="1" applyBorder="1" applyAlignment="1">
      <alignment vertical="center" wrapText="1"/>
    </xf>
    <xf numFmtId="0" fontId="33" fillId="51" borderId="9" xfId="0" applyFont="1" applyFill="1" applyBorder="1" applyAlignment="1">
      <alignment horizontal="center" vertical="center" wrapText="1"/>
    </xf>
    <xf numFmtId="0" fontId="33" fillId="51" borderId="9" xfId="0" applyFont="1" applyFill="1" applyBorder="1" applyAlignment="1">
      <alignment horizontal="left" vertical="center" wrapText="1"/>
    </xf>
    <xf numFmtId="0" fontId="33" fillId="0" borderId="9" xfId="0" applyFont="1" applyFill="1" applyBorder="1" applyAlignment="1">
      <alignment vertical="center" wrapText="1"/>
    </xf>
    <xf numFmtId="0" fontId="33" fillId="0" borderId="0" xfId="3" applyFont="1" applyAlignment="1">
      <alignment vertical="center"/>
    </xf>
    <xf numFmtId="2" fontId="33" fillId="0" borderId="0" xfId="1" applyNumberFormat="1" applyFont="1" applyFill="1" applyBorder="1" applyAlignment="1" applyProtection="1">
      <alignment horizontal="left" vertical="center" wrapText="1"/>
    </xf>
    <xf numFmtId="0" fontId="33" fillId="0" borderId="0" xfId="0" applyFont="1" applyAlignment="1">
      <alignment horizontal="justify" vertical="center"/>
    </xf>
    <xf numFmtId="169" fontId="33" fillId="0" borderId="0" xfId="1" applyNumberFormat="1" applyFont="1" applyFill="1" applyBorder="1" applyAlignment="1" applyProtection="1">
      <alignment horizontal="left" vertical="center" wrapText="1"/>
    </xf>
    <xf numFmtId="0" fontId="33" fillId="0" borderId="0" xfId="0" applyNumberFormat="1" applyFont="1" applyAlignment="1">
      <alignment horizontal="left" vertical="center" wrapText="1"/>
    </xf>
    <xf numFmtId="0" fontId="33" fillId="0" borderId="0" xfId="0" applyFont="1" applyAlignment="1">
      <alignment vertical="center" wrapText="1"/>
    </xf>
    <xf numFmtId="0" fontId="33" fillId="0" borderId="0" xfId="0" applyFont="1" applyAlignment="1">
      <alignment horizontal="left" vertical="center"/>
    </xf>
    <xf numFmtId="0" fontId="33" fillId="33" borderId="0" xfId="3" applyFont="1" applyFill="1" applyAlignment="1">
      <alignment vertical="center"/>
    </xf>
    <xf numFmtId="0" fontId="48" fillId="0" borderId="16" xfId="3" applyFont="1" applyBorder="1" applyAlignment="1">
      <alignment horizontal="center" vertical="center"/>
    </xf>
    <xf numFmtId="0" fontId="33" fillId="0" borderId="9" xfId="1" applyFont="1" applyFill="1" applyBorder="1" applyAlignment="1" applyProtection="1">
      <alignment horizontal="center" vertical="center" wrapText="1"/>
    </xf>
    <xf numFmtId="0" fontId="33" fillId="0" borderId="9" xfId="1" applyFont="1" applyFill="1" applyBorder="1" applyAlignment="1" applyProtection="1">
      <alignment horizontal="left" vertical="center" wrapText="1"/>
    </xf>
    <xf numFmtId="0" fontId="33" fillId="33" borderId="9" xfId="1" applyFont="1" applyFill="1" applyBorder="1" applyAlignment="1" applyProtection="1">
      <alignment horizontal="left" vertical="center" wrapText="1"/>
    </xf>
    <xf numFmtId="0" fontId="32" fillId="51" borderId="9" xfId="1" applyFont="1" applyFill="1" applyBorder="1" applyAlignment="1" applyProtection="1">
      <alignment horizontal="left" vertical="center" wrapText="1"/>
      <protection locked="0"/>
    </xf>
    <xf numFmtId="1" fontId="32" fillId="33" borderId="9" xfId="1" applyNumberFormat="1" applyFont="1" applyFill="1" applyBorder="1" applyAlignment="1" applyProtection="1">
      <alignment horizontal="left" vertical="center" wrapText="1"/>
    </xf>
    <xf numFmtId="1" fontId="32" fillId="51" borderId="9" xfId="1" applyNumberFormat="1" applyFont="1" applyFill="1" applyBorder="1" applyAlignment="1" applyProtection="1">
      <alignment horizontal="left" vertical="center" wrapText="1"/>
    </xf>
    <xf numFmtId="2" fontId="32" fillId="33" borderId="9" xfId="1" applyNumberFormat="1" applyFont="1" applyFill="1" applyBorder="1" applyAlignment="1" applyProtection="1">
      <alignment horizontal="left" vertical="center" wrapText="1"/>
    </xf>
    <xf numFmtId="1" fontId="32" fillId="33" borderId="9" xfId="1" applyNumberFormat="1" applyFont="1" applyFill="1" applyBorder="1" applyAlignment="1" applyProtection="1">
      <alignment horizontal="left" vertical="center" wrapText="1"/>
      <protection locked="0"/>
    </xf>
    <xf numFmtId="0" fontId="33" fillId="0" borderId="9" xfId="3" applyFont="1" applyFill="1" applyBorder="1" applyAlignment="1">
      <alignment vertical="center"/>
    </xf>
    <xf numFmtId="1" fontId="32" fillId="51" borderId="9" xfId="1" applyNumberFormat="1" applyFont="1" applyFill="1" applyBorder="1" applyAlignment="1" applyProtection="1">
      <alignment horizontal="left" vertical="center" wrapText="1"/>
      <protection locked="0"/>
    </xf>
    <xf numFmtId="0" fontId="32" fillId="33" borderId="0" xfId="3" applyFont="1" applyFill="1" applyAlignment="1">
      <alignment vertical="center"/>
    </xf>
    <xf numFmtId="0" fontId="32" fillId="35" borderId="0" xfId="3" applyFont="1" applyFill="1" applyAlignment="1">
      <alignment vertical="center"/>
    </xf>
    <xf numFmtId="0" fontId="33" fillId="0" borderId="9" xfId="3" applyFont="1" applyBorder="1" applyAlignment="1">
      <alignment horizontal="center" vertical="center"/>
    </xf>
    <xf numFmtId="0" fontId="33" fillId="35" borderId="0" xfId="3" applyFont="1" applyFill="1" applyAlignment="1">
      <alignment vertical="center"/>
    </xf>
    <xf numFmtId="0" fontId="32" fillId="0" borderId="9" xfId="3" applyFont="1" applyBorder="1" applyAlignment="1">
      <alignment horizontal="justify" vertical="center" wrapText="1"/>
    </xf>
    <xf numFmtId="0" fontId="33" fillId="0" borderId="0" xfId="3" applyFont="1" applyBorder="1" applyAlignment="1">
      <alignment vertical="center" wrapText="1"/>
    </xf>
    <xf numFmtId="0" fontId="33" fillId="0" borderId="0" xfId="3" applyFont="1" applyBorder="1" applyAlignment="1">
      <alignment vertical="center"/>
    </xf>
    <xf numFmtId="0" fontId="72" fillId="0" borderId="0" xfId="3" applyFont="1" applyBorder="1" applyAlignment="1">
      <alignment horizontal="justify" vertical="center" wrapText="1"/>
    </xf>
    <xf numFmtId="0" fontId="33" fillId="0" borderId="0" xfId="3" applyFont="1" applyAlignment="1">
      <alignment horizontal="center" vertical="center"/>
    </xf>
    <xf numFmtId="0" fontId="16" fillId="43" borderId="28" xfId="0" applyFont="1" applyFill="1" applyBorder="1" applyAlignment="1">
      <alignment horizontal="center" vertical="center" wrapText="1"/>
    </xf>
    <xf numFmtId="0" fontId="73" fillId="0" borderId="9" xfId="0" applyFont="1" applyBorder="1" applyAlignment="1">
      <alignment horizontal="left" vertical="top" wrapText="1"/>
    </xf>
    <xf numFmtId="0" fontId="35" fillId="0" borderId="9" xfId="0" applyFont="1" applyBorder="1" applyAlignment="1">
      <alignment wrapText="1"/>
    </xf>
    <xf numFmtId="0" fontId="73" fillId="43" borderId="9" xfId="0" applyFont="1" applyFill="1" applyBorder="1" applyAlignment="1">
      <alignment horizontal="left" vertical="top" wrapText="1"/>
    </xf>
    <xf numFmtId="0" fontId="16" fillId="43" borderId="9" xfId="0" applyFont="1" applyFill="1" applyBorder="1" applyAlignment="1">
      <alignment horizontal="center"/>
    </xf>
    <xf numFmtId="0" fontId="35" fillId="43" borderId="9" xfId="0" applyFont="1" applyFill="1" applyBorder="1" applyAlignment="1">
      <alignment horizontal="center" wrapText="1"/>
    </xf>
    <xf numFmtId="0" fontId="0" fillId="0" borderId="9" xfId="0" applyBorder="1" applyAlignment="1">
      <alignment horizontal="left" vertical="center"/>
    </xf>
    <xf numFmtId="0" fontId="16" fillId="43" borderId="9" xfId="0" applyFont="1" applyFill="1" applyBorder="1" applyAlignment="1">
      <alignment horizontal="left" vertical="center"/>
    </xf>
    <xf numFmtId="0" fontId="16" fillId="43" borderId="9" xfId="0" applyFont="1" applyFill="1" applyBorder="1"/>
    <xf numFmtId="0" fontId="0" fillId="0" borderId="28" xfId="0" applyBorder="1" applyAlignment="1">
      <alignment horizontal="left" vertical="center" wrapText="1"/>
    </xf>
    <xf numFmtId="0" fontId="0" fillId="0" borderId="9" xfId="0" applyBorder="1" applyAlignment="1">
      <alignment horizontal="left" wrapText="1"/>
    </xf>
    <xf numFmtId="0" fontId="0" fillId="34" borderId="9" xfId="0" applyFill="1" applyBorder="1" applyAlignment="1">
      <alignment horizontal="left" vertical="center"/>
    </xf>
    <xf numFmtId="0" fontId="65" fillId="33" borderId="9" xfId="0" applyFont="1" applyFill="1" applyBorder="1" applyAlignment="1">
      <alignment horizontal="left" vertical="center" wrapText="1"/>
    </xf>
    <xf numFmtId="0" fontId="65" fillId="33" borderId="9" xfId="0" applyFont="1" applyFill="1" applyBorder="1" applyAlignment="1">
      <alignment horizontal="left" vertical="center"/>
    </xf>
    <xf numFmtId="0" fontId="35" fillId="0" borderId="9" xfId="0" applyFont="1" applyBorder="1" applyAlignment="1">
      <alignment horizontal="left"/>
    </xf>
    <xf numFmtId="0" fontId="35" fillId="0" borderId="9" xfId="0" applyFont="1" applyBorder="1"/>
    <xf numFmtId="0" fontId="73" fillId="0" borderId="9" xfId="0" applyFont="1" applyFill="1" applyBorder="1" applyAlignment="1">
      <alignment horizontal="left" vertical="top" wrapText="1"/>
    </xf>
    <xf numFmtId="0" fontId="16" fillId="44" borderId="9" xfId="0" applyFont="1" applyFill="1" applyBorder="1" applyAlignment="1">
      <alignment horizontal="center" vertical="center"/>
    </xf>
    <xf numFmtId="0" fontId="16" fillId="45" borderId="9" xfId="0" applyFont="1" applyFill="1" applyBorder="1" applyAlignment="1">
      <alignment horizontal="center" vertical="center"/>
    </xf>
    <xf numFmtId="0" fontId="16" fillId="0" borderId="9" xfId="0" applyFont="1" applyBorder="1" applyAlignment="1">
      <alignment horizontal="center"/>
    </xf>
    <xf numFmtId="9" fontId="0" fillId="0" borderId="9" xfId="0" applyNumberFormat="1" applyBorder="1" applyAlignment="1">
      <alignment horizontal="center" vertical="center"/>
    </xf>
    <xf numFmtId="0" fontId="0" fillId="0" borderId="9" xfId="0" applyBorder="1" applyAlignment="1">
      <alignment horizontal="center" vertical="center" wrapText="1"/>
    </xf>
    <xf numFmtId="0" fontId="31" fillId="45" borderId="9" xfId="0" applyFont="1" applyFill="1" applyBorder="1" applyAlignment="1">
      <alignment horizontal="center" vertical="center" wrapText="1"/>
    </xf>
    <xf numFmtId="0" fontId="0" fillId="45" borderId="9" xfId="0" applyFill="1" applyBorder="1" applyAlignment="1">
      <alignment horizontal="center" vertical="center"/>
    </xf>
    <xf numFmtId="17" fontId="29" fillId="0" borderId="9" xfId="0" applyNumberFormat="1" applyFont="1" applyFill="1" applyBorder="1" applyAlignment="1">
      <alignment horizontal="center"/>
    </xf>
    <xf numFmtId="0" fontId="0" fillId="0" borderId="9" xfId="0" applyFont="1" applyBorder="1" applyAlignment="1">
      <alignment horizontal="center" vertical="top"/>
    </xf>
    <xf numFmtId="0" fontId="0" fillId="0" borderId="9" xfId="0" applyFont="1" applyFill="1" applyBorder="1" applyAlignment="1">
      <alignment horizontal="center" vertical="top"/>
    </xf>
    <xf numFmtId="0" fontId="0" fillId="33" borderId="9" xfId="0" applyFont="1" applyFill="1" applyBorder="1" applyAlignment="1">
      <alignment horizontal="center" vertical="top"/>
    </xf>
    <xf numFmtId="0" fontId="0" fillId="0" borderId="9" xfId="0" applyFont="1" applyBorder="1" applyAlignment="1">
      <alignment horizontal="center"/>
    </xf>
    <xf numFmtId="0" fontId="0" fillId="45" borderId="9" xfId="0" applyFill="1" applyBorder="1" applyAlignment="1">
      <alignment horizontal="center" vertical="top"/>
    </xf>
    <xf numFmtId="0" fontId="0" fillId="33" borderId="9" xfId="0" applyFill="1" applyBorder="1" applyAlignment="1">
      <alignment horizontal="center" vertical="center"/>
    </xf>
    <xf numFmtId="0" fontId="0" fillId="0" borderId="9" xfId="0" applyFill="1" applyBorder="1" applyAlignment="1">
      <alignment horizontal="center" vertical="center"/>
    </xf>
    <xf numFmtId="0" fontId="0" fillId="45" borderId="9" xfId="0" applyFill="1" applyBorder="1" applyAlignment="1">
      <alignment vertical="top" wrapText="1"/>
    </xf>
    <xf numFmtId="17" fontId="29" fillId="0" borderId="9" xfId="0" applyNumberFormat="1" applyFont="1" applyFill="1" applyBorder="1" applyAlignment="1">
      <alignment horizontal="center" vertical="center"/>
    </xf>
    <xf numFmtId="0" fontId="0" fillId="33" borderId="9" xfId="0" applyFont="1" applyFill="1" applyBorder="1" applyAlignment="1">
      <alignment horizontal="center" vertical="center" wrapText="1"/>
    </xf>
    <xf numFmtId="0" fontId="26" fillId="45" borderId="9" xfId="0" applyFont="1" applyFill="1" applyBorder="1" applyAlignment="1">
      <alignment horizontal="center" vertical="center"/>
    </xf>
    <xf numFmtId="0" fontId="26" fillId="45" borderId="9" xfId="0" applyFont="1" applyFill="1" applyBorder="1" applyAlignment="1">
      <alignment horizontal="center" vertical="top"/>
    </xf>
    <xf numFmtId="17" fontId="40" fillId="0" borderId="9" xfId="0" applyNumberFormat="1" applyFont="1" applyFill="1" applyBorder="1" applyAlignment="1">
      <alignment horizontal="center" vertical="center"/>
    </xf>
    <xf numFmtId="0" fontId="0" fillId="49" borderId="9" xfId="0" applyFill="1" applyBorder="1" applyAlignment="1">
      <alignment horizontal="center" vertical="center"/>
    </xf>
    <xf numFmtId="0" fontId="26" fillId="0" borderId="9" xfId="0" applyFont="1" applyFill="1" applyBorder="1" applyAlignment="1">
      <alignment horizontal="center" vertical="center"/>
    </xf>
    <xf numFmtId="0" fontId="26" fillId="0" borderId="9" xfId="0" applyFont="1" applyFill="1" applyBorder="1" applyAlignment="1">
      <alignment horizontal="center" vertical="top"/>
    </xf>
    <xf numFmtId="0" fontId="0" fillId="33" borderId="9" xfId="0" applyFill="1" applyBorder="1" applyAlignment="1">
      <alignment horizontal="center"/>
    </xf>
    <xf numFmtId="0" fontId="0" fillId="49" borderId="0" xfId="0" applyFill="1" applyAlignment="1">
      <alignment horizontal="center"/>
    </xf>
    <xf numFmtId="14" fontId="0" fillId="0" borderId="9" xfId="0" applyNumberFormat="1" applyBorder="1" applyAlignment="1">
      <alignment horizontal="center"/>
    </xf>
    <xf numFmtId="17" fontId="0" fillId="0" borderId="9" xfId="0" applyNumberFormat="1" applyFont="1" applyBorder="1" applyAlignment="1">
      <alignment horizontal="center" vertical="center"/>
    </xf>
    <xf numFmtId="0" fontId="0" fillId="61" borderId="9" xfId="0" applyFill="1" applyBorder="1" applyAlignment="1">
      <alignment horizontal="center" vertical="center"/>
    </xf>
    <xf numFmtId="0" fontId="37" fillId="61" borderId="9" xfId="2" applyFont="1" applyFill="1" applyBorder="1" applyAlignment="1" applyProtection="1">
      <alignment horizontal="center" vertical="center"/>
      <protection locked="0"/>
    </xf>
    <xf numFmtId="0" fontId="37" fillId="61" borderId="9" xfId="1" applyFont="1" applyFill="1" applyBorder="1" applyAlignment="1" applyProtection="1">
      <alignment horizontal="center" vertical="center"/>
      <protection locked="0"/>
    </xf>
    <xf numFmtId="0" fontId="0" fillId="61" borderId="9" xfId="2" applyFont="1" applyFill="1" applyBorder="1" applyAlignment="1">
      <alignment horizontal="center" vertical="center"/>
    </xf>
    <xf numFmtId="0" fontId="37" fillId="61" borderId="9" xfId="2" applyFont="1" applyFill="1" applyBorder="1" applyAlignment="1">
      <alignment horizontal="center" vertical="center"/>
    </xf>
    <xf numFmtId="0" fontId="36" fillId="61" borderId="9" xfId="0" applyFont="1" applyFill="1" applyBorder="1" applyAlignment="1">
      <alignment horizontal="center" vertical="center"/>
    </xf>
    <xf numFmtId="0" fontId="45" fillId="61" borderId="9" xfId="0" applyFont="1" applyFill="1" applyBorder="1" applyAlignment="1">
      <alignment horizontal="center" vertical="center"/>
    </xf>
    <xf numFmtId="0" fontId="1" fillId="61" borderId="9" xfId="2" applyFont="1" applyFill="1" applyBorder="1" applyAlignment="1">
      <alignment horizontal="center" vertical="center"/>
    </xf>
    <xf numFmtId="0" fontId="0" fillId="61" borderId="9" xfId="0" applyFont="1" applyFill="1" applyBorder="1" applyAlignment="1" applyProtection="1">
      <alignment horizontal="center" vertical="center"/>
      <protection locked="0"/>
    </xf>
    <xf numFmtId="0" fontId="0" fillId="33" borderId="9" xfId="0" applyFill="1" applyBorder="1"/>
    <xf numFmtId="0" fontId="37" fillId="0" borderId="9" xfId="2" applyFont="1" applyFill="1" applyBorder="1" applyAlignment="1">
      <alignment horizontal="center" vertical="center" wrapText="1"/>
    </xf>
    <xf numFmtId="0" fontId="0" fillId="33" borderId="0" xfId="0" applyFill="1" applyAlignment="1">
      <alignment horizontal="center"/>
    </xf>
    <xf numFmtId="0" fontId="0" fillId="33" borderId="9" xfId="0" applyFill="1" applyBorder="1" applyAlignment="1">
      <alignment vertical="center"/>
    </xf>
    <xf numFmtId="0" fontId="37" fillId="0" borderId="9" xfId="2" applyFont="1" applyFill="1" applyBorder="1" applyAlignment="1">
      <alignment horizontal="center" vertical="center"/>
    </xf>
    <xf numFmtId="0" fontId="0" fillId="45" borderId="9" xfId="0" applyFont="1" applyFill="1" applyBorder="1" applyAlignment="1">
      <alignment horizontal="center"/>
    </xf>
    <xf numFmtId="0" fontId="0" fillId="44" borderId="9" xfId="0" applyFill="1" applyBorder="1" applyAlignment="1">
      <alignment horizontal="center" vertical="center"/>
    </xf>
    <xf numFmtId="0" fontId="37" fillId="44" borderId="9" xfId="0" applyFont="1" applyFill="1" applyBorder="1" applyAlignment="1">
      <alignment horizontal="center" vertical="center"/>
    </xf>
    <xf numFmtId="0" fontId="37" fillId="44" borderId="11" xfId="2" applyFont="1" applyFill="1" applyBorder="1" applyAlignment="1">
      <alignment horizontal="center" vertical="center"/>
    </xf>
    <xf numFmtId="0" fontId="37" fillId="44" borderId="9" xfId="2" applyFont="1" applyFill="1" applyBorder="1" applyAlignment="1">
      <alignment horizontal="center" vertical="center"/>
    </xf>
    <xf numFmtId="0" fontId="36" fillId="44" borderId="9" xfId="0" applyFont="1" applyFill="1" applyBorder="1" applyAlignment="1">
      <alignment horizontal="center" vertical="center"/>
    </xf>
    <xf numFmtId="0" fontId="45" fillId="44" borderId="9" xfId="0" applyFont="1" applyFill="1" applyBorder="1" applyAlignment="1">
      <alignment horizontal="center" vertical="center"/>
    </xf>
    <xf numFmtId="0" fontId="45" fillId="44" borderId="9" xfId="2" applyFont="1" applyFill="1" applyBorder="1" applyAlignment="1">
      <alignment horizontal="center" vertical="center"/>
    </xf>
    <xf numFmtId="0" fontId="75" fillId="44" borderId="9" xfId="3" applyFont="1" applyFill="1" applyBorder="1" applyAlignment="1" applyProtection="1">
      <alignment horizontal="center" vertical="center"/>
      <protection locked="0"/>
    </xf>
    <xf numFmtId="0" fontId="75" fillId="44" borderId="9" xfId="2" applyFont="1" applyFill="1" applyBorder="1" applyAlignment="1">
      <alignment horizontal="center" vertical="center"/>
    </xf>
    <xf numFmtId="0" fontId="26" fillId="44" borderId="9" xfId="0" applyFont="1" applyFill="1" applyBorder="1" applyAlignment="1">
      <alignment horizontal="center" vertical="center"/>
    </xf>
    <xf numFmtId="0" fontId="0" fillId="54" borderId="9" xfId="0" applyFill="1" applyBorder="1" applyAlignment="1">
      <alignment horizontal="center"/>
    </xf>
    <xf numFmtId="0" fontId="0" fillId="54" borderId="9" xfId="0" applyFill="1" applyBorder="1" applyAlignment="1">
      <alignment horizontal="center" vertical="center"/>
    </xf>
    <xf numFmtId="0" fontId="0" fillId="62" borderId="9" xfId="0" applyFill="1" applyBorder="1" applyAlignment="1">
      <alignment horizontal="center"/>
    </xf>
    <xf numFmtId="0" fontId="0" fillId="62" borderId="9" xfId="2" applyFont="1" applyFill="1" applyBorder="1" applyAlignment="1">
      <alignment vertical="center" wrapText="1"/>
    </xf>
    <xf numFmtId="0" fontId="0" fillId="62" borderId="9" xfId="0" applyFill="1" applyBorder="1" applyAlignment="1">
      <alignment horizontal="center" vertical="center"/>
    </xf>
    <xf numFmtId="0" fontId="37" fillId="62" borderId="9" xfId="0" applyFont="1" applyFill="1" applyBorder="1" applyAlignment="1">
      <alignment horizontal="center" vertical="center" wrapText="1"/>
    </xf>
    <xf numFmtId="0" fontId="37" fillId="62" borderId="9" xfId="0" applyFont="1" applyFill="1" applyBorder="1" applyAlignment="1">
      <alignment horizontal="left" vertical="center" wrapText="1"/>
    </xf>
    <xf numFmtId="0" fontId="37" fillId="62" borderId="11" xfId="2" applyFont="1" applyFill="1" applyBorder="1" applyAlignment="1">
      <alignment horizontal="center" vertical="center" wrapText="1"/>
    </xf>
    <xf numFmtId="0" fontId="37" fillId="62" borderId="9" xfId="2" applyFont="1" applyFill="1" applyBorder="1" applyAlignment="1">
      <alignment horizontal="center" vertical="center" wrapText="1"/>
    </xf>
    <xf numFmtId="0" fontId="36" fillId="62" borderId="9" xfId="0" applyFont="1" applyFill="1" applyBorder="1" applyAlignment="1">
      <alignment horizontal="center" vertical="center"/>
    </xf>
    <xf numFmtId="0" fontId="45" fillId="62" borderId="9" xfId="0" applyFont="1" applyFill="1" applyBorder="1" applyAlignment="1">
      <alignment horizontal="center" vertical="center"/>
    </xf>
    <xf numFmtId="0" fontId="0" fillId="62" borderId="13" xfId="0" applyFill="1" applyBorder="1" applyAlignment="1">
      <alignment horizontal="center" vertical="center"/>
    </xf>
    <xf numFmtId="0" fontId="45" fillId="62" borderId="9" xfId="2" applyFont="1" applyFill="1" applyBorder="1" applyAlignment="1">
      <alignment horizontal="center" vertical="center"/>
    </xf>
    <xf numFmtId="0" fontId="16" fillId="62" borderId="9" xfId="0" applyFont="1" applyFill="1" applyBorder="1" applyAlignment="1">
      <alignment horizontal="center" vertical="center"/>
    </xf>
    <xf numFmtId="0" fontId="0" fillId="62" borderId="9" xfId="0" applyFill="1" applyBorder="1" applyAlignment="1">
      <alignment horizontal="left" vertical="center"/>
    </xf>
    <xf numFmtId="0" fontId="75" fillId="62" borderId="9" xfId="2" applyFont="1" applyFill="1" applyBorder="1" applyAlignment="1">
      <alignment horizontal="center" vertical="center" wrapText="1"/>
    </xf>
    <xf numFmtId="0" fontId="26" fillId="62" borderId="9" xfId="0" applyFont="1" applyFill="1" applyBorder="1" applyAlignment="1">
      <alignment horizontal="center" vertical="center"/>
    </xf>
    <xf numFmtId="0" fontId="75" fillId="62" borderId="9" xfId="2" applyFont="1" applyFill="1" applyBorder="1" applyAlignment="1">
      <alignment horizontal="center" vertical="center"/>
    </xf>
    <xf numFmtId="0" fontId="0" fillId="34" borderId="9" xfId="0" applyFill="1" applyBorder="1" applyAlignment="1">
      <alignment horizontal="center" vertical="center"/>
    </xf>
    <xf numFmtId="0" fontId="37" fillId="34" borderId="9" xfId="2" applyFont="1" applyFill="1" applyBorder="1" applyAlignment="1">
      <alignment horizontal="center" vertical="center"/>
    </xf>
    <xf numFmtId="0" fontId="37" fillId="34" borderId="9" xfId="2" applyFont="1" applyFill="1" applyBorder="1" applyAlignment="1">
      <alignment vertical="center"/>
    </xf>
    <xf numFmtId="0" fontId="36" fillId="34" borderId="9" xfId="0" applyFont="1" applyFill="1" applyBorder="1" applyAlignment="1">
      <alignment horizontal="center" vertical="center"/>
    </xf>
    <xf numFmtId="0" fontId="45" fillId="34" borderId="9" xfId="2" applyFont="1" applyFill="1" applyBorder="1" applyAlignment="1">
      <alignment horizontal="center" vertical="center"/>
    </xf>
    <xf numFmtId="0" fontId="45" fillId="34" borderId="9" xfId="2" applyFont="1" applyFill="1" applyBorder="1" applyAlignment="1">
      <alignment horizontal="center"/>
    </xf>
    <xf numFmtId="0" fontId="0" fillId="34" borderId="9" xfId="0" applyFill="1" applyBorder="1" applyAlignment="1"/>
    <xf numFmtId="0" fontId="37" fillId="34" borderId="9" xfId="2" applyFont="1" applyFill="1" applyBorder="1" applyAlignment="1">
      <alignment horizontal="center"/>
    </xf>
    <xf numFmtId="0" fontId="0" fillId="63" borderId="9" xfId="0" applyFill="1" applyBorder="1" applyAlignment="1">
      <alignment horizontal="center" vertical="center"/>
    </xf>
    <xf numFmtId="0" fontId="0" fillId="63" borderId="9" xfId="0" applyFill="1" applyBorder="1" applyAlignment="1">
      <alignment horizontal="left" vertical="center"/>
    </xf>
    <xf numFmtId="0" fontId="36" fillId="63" borderId="9" xfId="0" applyFont="1" applyFill="1" applyBorder="1" applyAlignment="1">
      <alignment horizontal="center" vertical="center"/>
    </xf>
    <xf numFmtId="0" fontId="45" fillId="63" borderId="9" xfId="0" applyFont="1" applyFill="1" applyBorder="1" applyAlignment="1">
      <alignment horizontal="center" vertical="center"/>
    </xf>
    <xf numFmtId="0" fontId="0" fillId="63" borderId="9" xfId="0" applyFill="1" applyBorder="1" applyAlignment="1">
      <alignment horizontal="center"/>
    </xf>
    <xf numFmtId="0" fontId="45" fillId="63" borderId="9" xfId="2" applyFont="1" applyFill="1" applyBorder="1" applyAlignment="1">
      <alignment horizontal="center" vertical="center"/>
    </xf>
    <xf numFmtId="0" fontId="0" fillId="63" borderId="9" xfId="0" applyFill="1" applyBorder="1" applyAlignment="1">
      <alignment horizontal="left"/>
    </xf>
    <xf numFmtId="0" fontId="16" fillId="63" borderId="9" xfId="0" applyFont="1" applyFill="1" applyBorder="1" applyAlignment="1">
      <alignment horizontal="left"/>
    </xf>
    <xf numFmtId="0" fontId="16" fillId="63" borderId="9" xfId="0" applyFont="1" applyFill="1" applyBorder="1" applyAlignment="1">
      <alignment horizontal="center"/>
    </xf>
    <xf numFmtId="0" fontId="16" fillId="63" borderId="9" xfId="0" applyFont="1" applyFill="1" applyBorder="1" applyAlignment="1">
      <alignment horizontal="left" vertical="center"/>
    </xf>
    <xf numFmtId="0" fontId="16" fillId="63" borderId="9" xfId="0" applyFont="1" applyFill="1" applyBorder="1" applyAlignment="1">
      <alignment horizontal="center" vertical="center"/>
    </xf>
    <xf numFmtId="0" fontId="37" fillId="63" borderId="9" xfId="0" applyFont="1" applyFill="1" applyBorder="1" applyAlignment="1">
      <alignment horizontal="center" vertical="center"/>
    </xf>
    <xf numFmtId="0" fontId="37" fillId="63" borderId="9" xfId="0" applyFont="1" applyFill="1" applyBorder="1" applyAlignment="1">
      <alignment horizontal="left" vertical="center"/>
    </xf>
    <xf numFmtId="0" fontId="37" fillId="63" borderId="11" xfId="2" applyFont="1" applyFill="1" applyBorder="1" applyAlignment="1">
      <alignment horizontal="center" vertical="center"/>
    </xf>
    <xf numFmtId="0" fontId="37" fillId="63" borderId="9" xfId="2" applyFont="1" applyFill="1" applyBorder="1" applyAlignment="1">
      <alignment horizontal="center" vertical="center"/>
    </xf>
    <xf numFmtId="0" fontId="37" fillId="63" borderId="9" xfId="2" applyFont="1" applyFill="1" applyBorder="1" applyAlignment="1">
      <alignment horizontal="left" vertical="center"/>
    </xf>
    <xf numFmtId="0" fontId="37" fillId="63" borderId="9" xfId="2" applyFont="1" applyFill="1" applyBorder="1" applyAlignment="1">
      <alignment vertical="center"/>
    </xf>
    <xf numFmtId="0" fontId="37" fillId="45" borderId="9" xfId="0" applyFont="1" applyFill="1" applyBorder="1" applyAlignment="1">
      <alignment horizontal="center" vertical="center" wrapText="1"/>
    </xf>
    <xf numFmtId="0" fontId="77" fillId="45" borderId="9" xfId="3" applyFont="1" applyFill="1" applyBorder="1" applyAlignment="1">
      <alignment horizontal="left" vertical="center"/>
    </xf>
    <xf numFmtId="0" fontId="76" fillId="45" borderId="9" xfId="3" applyFont="1" applyFill="1" applyBorder="1" applyAlignment="1">
      <alignment horizontal="left" vertical="center"/>
    </xf>
    <xf numFmtId="0" fontId="37" fillId="45" borderId="9" xfId="2" applyFont="1" applyFill="1" applyBorder="1" applyAlignment="1">
      <alignment vertical="center"/>
    </xf>
    <xf numFmtId="0" fontId="46" fillId="45" borderId="9" xfId="2" applyFont="1" applyFill="1" applyBorder="1" applyAlignment="1">
      <alignment horizontal="center" vertical="center"/>
    </xf>
    <xf numFmtId="0" fontId="45" fillId="0" borderId="9" xfId="0" applyFont="1" applyFill="1" applyBorder="1" applyAlignment="1">
      <alignment horizontal="center" vertical="center"/>
    </xf>
    <xf numFmtId="0" fontId="37" fillId="45" borderId="9" xfId="0" applyFont="1" applyFill="1" applyBorder="1" applyAlignment="1">
      <alignment horizontal="center" vertical="center"/>
    </xf>
    <xf numFmtId="0" fontId="46" fillId="45" borderId="9" xfId="0" applyFont="1" applyFill="1" applyBorder="1" applyAlignment="1">
      <alignment horizontal="center" vertical="center"/>
    </xf>
    <xf numFmtId="0" fontId="16" fillId="0" borderId="9" xfId="0" applyFont="1" applyBorder="1" applyAlignment="1">
      <alignment horizontal="center" vertical="center"/>
    </xf>
    <xf numFmtId="0" fontId="77" fillId="45" borderId="28" xfId="3" applyFont="1" applyFill="1" applyBorder="1" applyAlignment="1">
      <alignment horizontal="left" vertical="center"/>
    </xf>
    <xf numFmtId="0" fontId="37" fillId="45" borderId="9" xfId="2" applyFont="1" applyFill="1" applyBorder="1" applyAlignment="1">
      <alignment horizontal="center" vertical="center"/>
    </xf>
    <xf numFmtId="0" fontId="37" fillId="45" borderId="9" xfId="2" applyFont="1" applyFill="1" applyBorder="1" applyAlignment="1">
      <alignment horizontal="center" vertical="center" wrapText="1"/>
    </xf>
    <xf numFmtId="168" fontId="31" fillId="33" borderId="9" xfId="162" applyNumberFormat="1" applyFont="1" applyFill="1" applyBorder="1" applyAlignment="1">
      <alignment vertical="center"/>
    </xf>
    <xf numFmtId="9" fontId="31" fillId="33" borderId="9" xfId="162" applyFont="1" applyFill="1" applyBorder="1" applyAlignment="1">
      <alignment vertical="center"/>
    </xf>
    <xf numFmtId="3" fontId="31" fillId="0" borderId="9" xfId="0" applyNumberFormat="1" applyFont="1" applyBorder="1" applyAlignment="1">
      <alignment vertical="center" wrapText="1"/>
    </xf>
    <xf numFmtId="168" fontId="31" fillId="33" borderId="9" xfId="162" applyNumberFormat="1" applyFont="1" applyFill="1" applyBorder="1" applyAlignment="1">
      <alignment vertical="center" wrapText="1"/>
    </xf>
    <xf numFmtId="0" fontId="31" fillId="33" borderId="9" xfId="0" applyFont="1" applyFill="1" applyBorder="1" applyAlignment="1">
      <alignment vertical="center" wrapText="1"/>
    </xf>
    <xf numFmtId="0" fontId="31" fillId="45" borderId="9" xfId="0" applyFont="1" applyFill="1" applyBorder="1" applyAlignment="1">
      <alignment horizontal="center" wrapText="1"/>
    </xf>
    <xf numFmtId="0" fontId="31" fillId="0" borderId="9" xfId="0" applyFont="1" applyBorder="1" applyAlignment="1"/>
    <xf numFmtId="0" fontId="31" fillId="0" borderId="9" xfId="0" applyFont="1" applyBorder="1" applyAlignment="1">
      <alignment wrapText="1"/>
    </xf>
    <xf numFmtId="168" fontId="31" fillId="33" borderId="9" xfId="162" applyNumberFormat="1" applyFont="1" applyFill="1" applyBorder="1" applyAlignment="1"/>
    <xf numFmtId="9" fontId="31" fillId="33" borderId="9" xfId="162" applyFont="1" applyFill="1" applyBorder="1" applyAlignment="1"/>
    <xf numFmtId="168" fontId="31" fillId="33" borderId="9" xfId="162" applyNumberFormat="1" applyFont="1" applyFill="1" applyBorder="1" applyAlignment="1">
      <alignment wrapText="1"/>
    </xf>
    <xf numFmtId="0" fontId="31" fillId="0" borderId="9" xfId="0" applyNumberFormat="1" applyFont="1" applyBorder="1" applyAlignment="1">
      <alignment vertical="center" wrapText="1"/>
    </xf>
    <xf numFmtId="10" fontId="31" fillId="33" borderId="9" xfId="162" applyNumberFormat="1" applyFont="1" applyFill="1" applyBorder="1" applyAlignment="1">
      <alignment vertical="center" wrapText="1"/>
    </xf>
    <xf numFmtId="1" fontId="31" fillId="33" borderId="9" xfId="162" applyNumberFormat="1" applyFont="1" applyFill="1" applyBorder="1" applyAlignment="1">
      <alignment vertical="center" wrapText="1"/>
    </xf>
    <xf numFmtId="10" fontId="31" fillId="0" borderId="9" xfId="0" applyNumberFormat="1" applyFont="1" applyBorder="1" applyAlignment="1">
      <alignment vertical="center" wrapText="1"/>
    </xf>
    <xf numFmtId="10" fontId="0" fillId="33" borderId="0" xfId="0" applyNumberFormat="1" applyFont="1" applyFill="1" applyAlignment="1">
      <alignment vertical="center"/>
    </xf>
    <xf numFmtId="168" fontId="31" fillId="33" borderId="10" xfId="162" applyNumberFormat="1" applyFont="1" applyFill="1" applyBorder="1" applyAlignment="1">
      <alignment vertical="center" wrapText="1"/>
    </xf>
    <xf numFmtId="0" fontId="0" fillId="49" borderId="9" xfId="0" applyFill="1" applyBorder="1" applyAlignment="1">
      <alignment horizontal="center"/>
    </xf>
    <xf numFmtId="0" fontId="0" fillId="0" borderId="9" xfId="0" applyBorder="1" applyAlignment="1">
      <alignment horizontal="left"/>
    </xf>
    <xf numFmtId="0" fontId="16" fillId="33" borderId="9" xfId="0" applyFont="1" applyFill="1" applyBorder="1" applyAlignment="1">
      <alignment horizontal="center" vertical="center"/>
    </xf>
    <xf numFmtId="0" fontId="16" fillId="47" borderId="9" xfId="0" applyFont="1" applyFill="1" applyBorder="1" applyAlignment="1">
      <alignment horizontal="center" vertical="center"/>
    </xf>
    <xf numFmtId="0" fontId="34" fillId="0" borderId="0" xfId="0" applyFont="1" applyAlignment="1">
      <alignment horizontal="center" vertical="center"/>
    </xf>
    <xf numFmtId="0" fontId="16" fillId="40" borderId="9" xfId="0" applyFont="1" applyFill="1" applyBorder="1" applyAlignment="1">
      <alignment horizontal="center" vertical="center" wrapText="1"/>
    </xf>
    <xf numFmtId="0" fontId="52" fillId="40" borderId="9" xfId="3" applyFont="1" applyFill="1" applyBorder="1" applyAlignment="1">
      <alignment horizontal="center" vertical="center"/>
    </xf>
    <xf numFmtId="0" fontId="0" fillId="0" borderId="9" xfId="0" applyBorder="1" applyAlignment="1">
      <alignment vertical="top" wrapText="1"/>
    </xf>
    <xf numFmtId="0" fontId="38" fillId="0" borderId="9" xfId="163" applyBorder="1" applyAlignment="1" applyProtection="1">
      <alignment wrapText="1"/>
    </xf>
    <xf numFmtId="10" fontId="52" fillId="0" borderId="9" xfId="3" applyNumberFormat="1" applyFont="1" applyFill="1" applyBorder="1" applyAlignment="1">
      <alignment horizontal="center" vertical="center"/>
    </xf>
    <xf numFmtId="9" fontId="52" fillId="0" borderId="9" xfId="3" applyNumberFormat="1" applyFont="1" applyFill="1" applyBorder="1" applyAlignment="1">
      <alignment horizontal="center" vertical="center"/>
    </xf>
    <xf numFmtId="0" fontId="52" fillId="0" borderId="9" xfId="3" applyNumberFormat="1" applyFont="1" applyFill="1" applyBorder="1" applyAlignment="1">
      <alignment vertical="center"/>
    </xf>
    <xf numFmtId="9" fontId="52" fillId="0" borderId="9" xfId="3" applyNumberFormat="1" applyFont="1" applyFill="1" applyBorder="1" applyAlignment="1">
      <alignment vertical="center"/>
    </xf>
    <xf numFmtId="10" fontId="52" fillId="0" borderId="9" xfId="3" applyNumberFormat="1" applyFont="1" applyFill="1" applyBorder="1" applyAlignment="1">
      <alignment vertical="center"/>
    </xf>
    <xf numFmtId="16" fontId="0" fillId="0" borderId="9" xfId="0" applyNumberFormat="1" applyBorder="1" applyAlignment="1">
      <alignment horizontal="center"/>
    </xf>
    <xf numFmtId="0" fontId="73" fillId="0" borderId="9" xfId="0" applyFont="1" applyBorder="1" applyAlignment="1">
      <alignment horizontal="center" vertical="top" wrapText="1"/>
    </xf>
    <xf numFmtId="2" fontId="1" fillId="0" borderId="0" xfId="1" applyNumberFormat="1" applyFont="1" applyAlignment="1">
      <alignment horizontal="left" vertical="center" wrapText="1"/>
    </xf>
    <xf numFmtId="169" fontId="1" fillId="0" borderId="0" xfId="1" applyNumberFormat="1" applyFont="1" applyAlignment="1">
      <alignment horizontal="left" vertical="center" wrapText="1"/>
    </xf>
    <xf numFmtId="0" fontId="18" fillId="0" borderId="9" xfId="3" applyBorder="1" applyAlignment="1">
      <alignment horizontal="left" vertical="center" wrapText="1"/>
    </xf>
    <xf numFmtId="0" fontId="52" fillId="0" borderId="9" xfId="3" applyFont="1" applyBorder="1" applyAlignment="1">
      <alignment horizontal="center" vertical="center"/>
    </xf>
    <xf numFmtId="0" fontId="18" fillId="0" borderId="0" xfId="3" applyAlignment="1">
      <alignment horizontal="left" vertical="center" wrapText="1"/>
    </xf>
    <xf numFmtId="0" fontId="52" fillId="0" borderId="0" xfId="3" applyFont="1" applyAlignment="1">
      <alignment horizontal="center" vertical="center"/>
    </xf>
    <xf numFmtId="9" fontId="52" fillId="0" borderId="9" xfId="3" applyNumberFormat="1" applyFont="1" applyBorder="1" applyAlignment="1">
      <alignment horizontal="center" vertical="center"/>
    </xf>
    <xf numFmtId="0" fontId="51" fillId="0" borderId="0" xfId="0" applyFont="1" applyAlignment="1">
      <alignment horizontal="center" vertical="center"/>
    </xf>
    <xf numFmtId="10" fontId="52" fillId="0" borderId="9" xfId="3" applyNumberFormat="1" applyFont="1" applyBorder="1" applyAlignment="1">
      <alignment horizontal="center" vertical="center"/>
    </xf>
    <xf numFmtId="0" fontId="52" fillId="0" borderId="9" xfId="3" applyFont="1" applyBorder="1" applyAlignment="1">
      <alignment horizontal="center" vertical="center" wrapText="1"/>
    </xf>
    <xf numFmtId="0" fontId="52" fillId="0" borderId="9" xfId="3" applyFont="1" applyBorder="1" applyAlignment="1">
      <alignment vertical="center"/>
    </xf>
    <xf numFmtId="0" fontId="16" fillId="0" borderId="0" xfId="0" applyFont="1" applyAlignment="1">
      <alignment horizontal="justify" vertical="center"/>
    </xf>
    <xf numFmtId="0" fontId="0" fillId="0" borderId="0" xfId="0" applyAlignment="1">
      <alignment horizontal="justify" vertical="center" wrapText="1"/>
    </xf>
    <xf numFmtId="0" fontId="0" fillId="0" borderId="0" xfId="0" applyAlignment="1">
      <alignment horizontal="center" vertical="center" wrapText="1"/>
    </xf>
    <xf numFmtId="172" fontId="32" fillId="33" borderId="9" xfId="1" applyNumberFormat="1" applyFont="1" applyFill="1" applyBorder="1" applyAlignment="1" applyProtection="1">
      <alignment horizontal="left" vertical="center" wrapText="1"/>
      <protection locked="0"/>
    </xf>
    <xf numFmtId="173" fontId="32" fillId="33" borderId="9" xfId="1" applyNumberFormat="1" applyFont="1" applyFill="1" applyBorder="1" applyAlignment="1" applyProtection="1">
      <alignment horizontal="left" vertical="center" wrapText="1"/>
      <protection locked="0"/>
    </xf>
    <xf numFmtId="0" fontId="34" fillId="0" borderId="0" xfId="0" applyFont="1" applyAlignment="1">
      <alignment horizontal="center" vertical="center"/>
    </xf>
    <xf numFmtId="0" fontId="50" fillId="0" borderId="0" xfId="0" applyFont="1" applyFill="1" applyBorder="1" applyAlignment="1">
      <alignment horizontal="left" vertical="top" wrapText="1"/>
    </xf>
    <xf numFmtId="0" fontId="16" fillId="45" borderId="9" xfId="0" applyFont="1" applyFill="1" applyBorder="1" applyAlignment="1">
      <alignment horizontal="center" vertical="center"/>
    </xf>
    <xf numFmtId="0" fontId="16" fillId="45" borderId="9" xfId="0" applyFont="1" applyFill="1" applyBorder="1" applyAlignment="1">
      <alignment horizontal="center" vertical="center" wrapText="1"/>
    </xf>
    <xf numFmtId="0" fontId="16" fillId="54" borderId="9" xfId="0" applyFont="1" applyFill="1" applyBorder="1" applyAlignment="1">
      <alignment horizontal="center" vertical="center"/>
    </xf>
    <xf numFmtId="0" fontId="16" fillId="32" borderId="9" xfId="0" applyFont="1" applyFill="1" applyBorder="1" applyAlignment="1">
      <alignment horizontal="center" vertical="center"/>
    </xf>
    <xf numFmtId="0" fontId="16" fillId="44" borderId="9" xfId="0" applyFont="1" applyFill="1" applyBorder="1" applyAlignment="1">
      <alignment horizontal="center" vertical="center"/>
    </xf>
    <xf numFmtId="0" fontId="16" fillId="40" borderId="9" xfId="0" applyFont="1" applyFill="1" applyBorder="1" applyAlignment="1">
      <alignment horizontal="center" vertical="center"/>
    </xf>
    <xf numFmtId="0" fontId="16" fillId="43" borderId="9" xfId="0" applyFont="1" applyFill="1" applyBorder="1" applyAlignment="1">
      <alignment horizontal="center" vertical="center"/>
    </xf>
    <xf numFmtId="0" fontId="16" fillId="38" borderId="9" xfId="0" applyFont="1" applyFill="1" applyBorder="1" applyAlignment="1">
      <alignment horizontal="center" vertical="center"/>
    </xf>
    <xf numFmtId="0" fontId="19" fillId="48" borderId="10" xfId="0" applyFont="1" applyFill="1" applyBorder="1" applyAlignment="1">
      <alignment horizontal="center" vertical="center"/>
    </xf>
    <xf numFmtId="0" fontId="19" fillId="48" borderId="12" xfId="0" applyFont="1" applyFill="1" applyBorder="1" applyAlignment="1">
      <alignment horizontal="center" vertical="center"/>
    </xf>
    <xf numFmtId="0" fontId="16" fillId="47" borderId="9" xfId="0" applyFont="1" applyFill="1" applyBorder="1" applyAlignment="1">
      <alignment horizontal="center" vertical="center"/>
    </xf>
    <xf numFmtId="0" fontId="16" fillId="48" borderId="10" xfId="0" applyFont="1" applyFill="1" applyBorder="1" applyAlignment="1">
      <alignment horizontal="center" vertical="center"/>
    </xf>
    <xf numFmtId="0" fontId="16" fillId="48" borderId="12" xfId="0" applyFont="1" applyFill="1" applyBorder="1" applyAlignment="1">
      <alignment horizontal="center" vertical="center"/>
    </xf>
    <xf numFmtId="0" fontId="16" fillId="48" borderId="11" xfId="0" applyFont="1" applyFill="1" applyBorder="1" applyAlignment="1">
      <alignment horizontal="center" vertical="center"/>
    </xf>
    <xf numFmtId="0" fontId="0" fillId="0" borderId="0" xfId="0" applyFont="1" applyAlignment="1">
      <alignment vertical="top" wrapText="1"/>
    </xf>
    <xf numFmtId="0" fontId="16" fillId="0" borderId="0" xfId="0" applyFont="1" applyAlignment="1">
      <alignment horizontal="center"/>
    </xf>
    <xf numFmtId="0" fontId="16" fillId="37" borderId="9" xfId="0" applyFont="1" applyFill="1" applyBorder="1" applyAlignment="1">
      <alignment horizontal="center" vertical="center" wrapText="1"/>
    </xf>
    <xf numFmtId="0" fontId="16" fillId="32" borderId="9" xfId="0" applyFont="1" applyFill="1" applyBorder="1" applyAlignment="1">
      <alignment horizontal="center" vertical="center" wrapText="1"/>
    </xf>
    <xf numFmtId="0" fontId="16" fillId="44" borderId="9" xfId="0" applyFont="1" applyFill="1" applyBorder="1" applyAlignment="1">
      <alignment horizontal="center" vertical="center" wrapText="1"/>
    </xf>
    <xf numFmtId="0" fontId="16" fillId="40" borderId="9" xfId="0" applyFont="1" applyFill="1" applyBorder="1" applyAlignment="1">
      <alignment horizontal="center" vertical="center" wrapText="1"/>
    </xf>
    <xf numFmtId="0" fontId="16" fillId="0" borderId="10" xfId="0" applyFont="1" applyFill="1" applyBorder="1" applyAlignment="1">
      <alignment horizontal="center" vertical="top" wrapText="1"/>
    </xf>
    <xf numFmtId="0" fontId="16" fillId="0" borderId="11" xfId="0" applyFont="1" applyFill="1" applyBorder="1" applyAlignment="1">
      <alignment horizontal="center" vertical="top" wrapText="1"/>
    </xf>
    <xf numFmtId="0" fontId="16" fillId="0" borderId="18" xfId="0" applyFont="1" applyBorder="1" applyAlignment="1">
      <alignment horizontal="left"/>
    </xf>
    <xf numFmtId="0" fontId="0" fillId="0" borderId="0" xfId="0" applyFont="1" applyAlignment="1">
      <alignment wrapText="1"/>
    </xf>
    <xf numFmtId="0" fontId="33" fillId="0" borderId="0" xfId="0" applyFont="1" applyAlignment="1">
      <alignment wrapText="1"/>
    </xf>
    <xf numFmtId="0" fontId="70" fillId="0" borderId="0" xfId="163" applyFont="1" applyAlignment="1" applyProtection="1">
      <alignment wrapText="1"/>
    </xf>
    <xf numFmtId="0" fontId="34" fillId="0" borderId="19" xfId="0" applyFont="1" applyBorder="1" applyAlignment="1">
      <alignment horizontal="center" vertical="center"/>
    </xf>
    <xf numFmtId="0" fontId="34" fillId="0" borderId="0" xfId="0" applyFont="1" applyBorder="1" applyAlignment="1">
      <alignment horizontal="center" vertical="center"/>
    </xf>
    <xf numFmtId="0" fontId="16" fillId="35" borderId="28" xfId="0" applyFont="1" applyFill="1" applyBorder="1" applyAlignment="1">
      <alignment horizontal="center" vertical="center" wrapText="1"/>
    </xf>
    <xf numFmtId="0" fontId="16" fillId="35" borderId="13" xfId="0" applyFont="1" applyFill="1" applyBorder="1" applyAlignment="1">
      <alignment horizontal="center" vertical="center" wrapText="1"/>
    </xf>
    <xf numFmtId="0" fontId="16" fillId="35" borderId="14" xfId="0" applyFont="1" applyFill="1" applyBorder="1" applyAlignment="1">
      <alignment horizontal="center" vertical="center" wrapText="1"/>
    </xf>
    <xf numFmtId="0" fontId="16" fillId="40" borderId="28" xfId="0" applyFont="1" applyFill="1" applyBorder="1" applyAlignment="1">
      <alignment horizontal="center" vertical="center" wrapText="1"/>
    </xf>
    <xf numFmtId="0" fontId="16" fillId="40" borderId="13" xfId="0" applyFont="1" applyFill="1" applyBorder="1" applyAlignment="1">
      <alignment horizontal="center" vertical="center" wrapText="1"/>
    </xf>
    <xf numFmtId="0" fontId="16" fillId="40" borderId="14" xfId="0" applyFont="1" applyFill="1" applyBorder="1" applyAlignment="1">
      <alignment horizontal="center" vertical="center" wrapText="1"/>
    </xf>
    <xf numFmtId="0" fontId="16" fillId="40" borderId="29" xfId="0" applyFont="1" applyFill="1" applyBorder="1" applyAlignment="1">
      <alignment horizontal="center" vertical="center"/>
    </xf>
    <xf numFmtId="0" fontId="16" fillId="40" borderId="18" xfId="0" applyFont="1" applyFill="1" applyBorder="1" applyAlignment="1">
      <alignment horizontal="center" vertical="center"/>
    </xf>
    <xf numFmtId="0" fontId="16" fillId="40" borderId="30" xfId="0" applyFont="1" applyFill="1" applyBorder="1" applyAlignment="1">
      <alignment horizontal="center" vertical="center"/>
    </xf>
    <xf numFmtId="0" fontId="16" fillId="40" borderId="15" xfId="0" applyFont="1" applyFill="1" applyBorder="1" applyAlignment="1">
      <alignment horizontal="center" vertical="center"/>
    </xf>
    <xf numFmtId="0" fontId="16" fillId="40" borderId="16" xfId="0" applyFont="1" applyFill="1" applyBorder="1" applyAlignment="1">
      <alignment horizontal="center" vertical="center"/>
    </xf>
    <xf numFmtId="0" fontId="16" fillId="40" borderId="17" xfId="0" applyFont="1" applyFill="1" applyBorder="1" applyAlignment="1">
      <alignment horizontal="center" vertical="center"/>
    </xf>
    <xf numFmtId="0" fontId="16" fillId="35" borderId="9" xfId="0" applyFont="1" applyFill="1" applyBorder="1" applyAlignment="1">
      <alignment horizontal="center" vertical="center"/>
    </xf>
    <xf numFmtId="0" fontId="16" fillId="35" borderId="9" xfId="0" applyFont="1" applyFill="1" applyBorder="1" applyAlignment="1">
      <alignment vertical="top" wrapText="1"/>
    </xf>
    <xf numFmtId="0" fontId="16" fillId="57" borderId="9" xfId="0" applyFont="1" applyFill="1" applyBorder="1" applyAlignment="1">
      <alignment horizontal="center"/>
    </xf>
    <xf numFmtId="0" fontId="16" fillId="35" borderId="28" xfId="0" applyFont="1" applyFill="1" applyBorder="1" applyAlignment="1">
      <alignment horizontal="center" vertical="center"/>
    </xf>
    <xf numFmtId="0" fontId="16" fillId="35" borderId="13" xfId="0" applyFont="1" applyFill="1" applyBorder="1" applyAlignment="1">
      <alignment horizontal="center" vertical="center"/>
    </xf>
    <xf numFmtId="0" fontId="16" fillId="35" borderId="14" xfId="0" applyFont="1" applyFill="1" applyBorder="1" applyAlignment="1">
      <alignment horizontal="center" vertical="center"/>
    </xf>
    <xf numFmtId="0" fontId="16" fillId="46" borderId="10" xfId="0" applyFont="1" applyFill="1" applyBorder="1" applyAlignment="1">
      <alignment horizontal="center" vertical="center"/>
    </xf>
    <xf numFmtId="0" fontId="16" fillId="46" borderId="12" xfId="0" applyFont="1" applyFill="1" applyBorder="1" applyAlignment="1">
      <alignment horizontal="center" vertical="center"/>
    </xf>
    <xf numFmtId="0" fontId="16" fillId="46" borderId="11" xfId="0" applyFont="1" applyFill="1" applyBorder="1" applyAlignment="1">
      <alignment horizontal="center" vertical="center"/>
    </xf>
    <xf numFmtId="0" fontId="16" fillId="43" borderId="10" xfId="0" applyFont="1" applyFill="1" applyBorder="1" applyAlignment="1">
      <alignment horizontal="center" vertical="center"/>
    </xf>
    <xf numFmtId="0" fontId="16" fillId="43" borderId="12" xfId="0" applyFont="1" applyFill="1" applyBorder="1" applyAlignment="1">
      <alignment horizontal="center" vertical="center"/>
    </xf>
    <xf numFmtId="0" fontId="16" fillId="43" borderId="11" xfId="0" applyFont="1" applyFill="1" applyBorder="1" applyAlignment="1">
      <alignment horizontal="center" vertical="center"/>
    </xf>
    <xf numFmtId="0" fontId="16" fillId="32" borderId="10" xfId="0" applyFont="1" applyFill="1" applyBorder="1" applyAlignment="1">
      <alignment horizontal="center" vertical="center"/>
    </xf>
    <xf numFmtId="0" fontId="16" fillId="32" borderId="12" xfId="0" applyFont="1" applyFill="1" applyBorder="1" applyAlignment="1">
      <alignment horizontal="center" vertical="center"/>
    </xf>
    <xf numFmtId="0" fontId="16" fillId="32" borderId="11" xfId="0" applyFont="1" applyFill="1" applyBorder="1" applyAlignment="1">
      <alignment horizontal="center" vertical="center"/>
    </xf>
    <xf numFmtId="0" fontId="16" fillId="44" borderId="10" xfId="0" applyFont="1" applyFill="1" applyBorder="1" applyAlignment="1">
      <alignment horizontal="center" vertical="center"/>
    </xf>
    <xf numFmtId="0" fontId="16" fillId="44" borderId="12" xfId="0" applyFont="1" applyFill="1" applyBorder="1" applyAlignment="1">
      <alignment horizontal="center" vertical="center"/>
    </xf>
    <xf numFmtId="0" fontId="27" fillId="0" borderId="15" xfId="0" applyFont="1" applyBorder="1" applyAlignment="1">
      <alignment horizontal="center" vertical="center" wrapText="1"/>
    </xf>
    <xf numFmtId="0" fontId="27" fillId="0" borderId="16" xfId="0" applyFont="1" applyBorder="1" applyAlignment="1">
      <alignment horizontal="center" vertical="center" wrapText="1"/>
    </xf>
    <xf numFmtId="0" fontId="16" fillId="36" borderId="28" xfId="0" applyFont="1" applyFill="1" applyBorder="1" applyAlignment="1">
      <alignment horizontal="center" vertical="center" wrapText="1"/>
    </xf>
    <xf numFmtId="0" fontId="16" fillId="36" borderId="13" xfId="0" applyFont="1" applyFill="1" applyBorder="1" applyAlignment="1">
      <alignment horizontal="center" vertical="center" wrapText="1"/>
    </xf>
    <xf numFmtId="0" fontId="16" fillId="36" borderId="14" xfId="0" applyFont="1" applyFill="1" applyBorder="1" applyAlignment="1">
      <alignment horizontal="center" vertical="center" wrapText="1"/>
    </xf>
    <xf numFmtId="0" fontId="41" fillId="49" borderId="9" xfId="0" applyFont="1" applyFill="1" applyBorder="1" applyAlignment="1">
      <alignment horizontal="center" vertical="center" wrapText="1"/>
    </xf>
    <xf numFmtId="0" fontId="16" fillId="36" borderId="9" xfId="0" applyFont="1" applyFill="1" applyBorder="1" applyAlignment="1">
      <alignment horizontal="center" vertical="top" wrapText="1"/>
    </xf>
    <xf numFmtId="0" fontId="16" fillId="36" borderId="28" xfId="0" applyFont="1" applyFill="1" applyBorder="1" applyAlignment="1">
      <alignment horizontal="center" vertical="top" wrapText="1"/>
    </xf>
    <xf numFmtId="0" fontId="16" fillId="36" borderId="13" xfId="0" applyFont="1" applyFill="1" applyBorder="1" applyAlignment="1">
      <alignment horizontal="center" vertical="top" wrapText="1"/>
    </xf>
    <xf numFmtId="0" fontId="16" fillId="36" borderId="14" xfId="0" applyFont="1" applyFill="1" applyBorder="1" applyAlignment="1">
      <alignment horizontal="center" vertical="top" wrapText="1"/>
    </xf>
    <xf numFmtId="0" fontId="16" fillId="49" borderId="10" xfId="0" applyFont="1" applyFill="1" applyBorder="1" applyAlignment="1">
      <alignment horizontal="center" vertical="top" wrapText="1"/>
    </xf>
    <xf numFmtId="0" fontId="16" fillId="49" borderId="11" xfId="0" applyFont="1" applyFill="1" applyBorder="1" applyAlignment="1">
      <alignment horizontal="center" vertical="top" wrapText="1"/>
    </xf>
    <xf numFmtId="0" fontId="41" fillId="36" borderId="9" xfId="0" applyFont="1" applyFill="1" applyBorder="1" applyAlignment="1">
      <alignment horizontal="center" vertical="top" wrapText="1"/>
    </xf>
    <xf numFmtId="0" fontId="41" fillId="36" borderId="9" xfId="0" applyFont="1" applyFill="1" applyBorder="1" applyAlignment="1">
      <alignment horizontal="center" vertical="center" wrapText="1"/>
    </xf>
    <xf numFmtId="0" fontId="41" fillId="49" borderId="10" xfId="0" applyFont="1" applyFill="1" applyBorder="1" applyAlignment="1">
      <alignment horizontal="center" vertical="center" wrapText="1"/>
    </xf>
    <xf numFmtId="0" fontId="41" fillId="49" borderId="11" xfId="0" applyFont="1" applyFill="1" applyBorder="1" applyAlignment="1">
      <alignment horizontal="center" vertical="center" wrapText="1"/>
    </xf>
    <xf numFmtId="0" fontId="42" fillId="50" borderId="0" xfId="0" applyFont="1" applyFill="1" applyBorder="1" applyAlignment="1">
      <alignment horizontal="center"/>
    </xf>
    <xf numFmtId="0" fontId="21" fillId="50" borderId="0" xfId="0" applyFont="1" applyFill="1" applyAlignment="1">
      <alignment horizontal="center" wrapText="1"/>
    </xf>
    <xf numFmtId="0" fontId="21" fillId="50" borderId="16" xfId="0" applyFont="1" applyFill="1" applyBorder="1" applyAlignment="1">
      <alignment horizontal="center" wrapText="1"/>
    </xf>
    <xf numFmtId="0" fontId="21" fillId="50" borderId="9" xfId="0" applyFont="1" applyFill="1" applyBorder="1" applyAlignment="1">
      <alignment horizontal="center" wrapText="1"/>
    </xf>
    <xf numFmtId="0" fontId="21" fillId="50" borderId="9" xfId="0" applyFont="1" applyFill="1" applyBorder="1" applyAlignment="1">
      <alignment horizontal="center"/>
    </xf>
    <xf numFmtId="0" fontId="21" fillId="50" borderId="29" xfId="0" applyFont="1" applyFill="1" applyBorder="1" applyAlignment="1">
      <alignment horizontal="center" vertical="center" wrapText="1"/>
    </xf>
    <xf numFmtId="0" fontId="21" fillId="50" borderId="18" xfId="0" applyFont="1" applyFill="1" applyBorder="1" applyAlignment="1">
      <alignment horizontal="center" vertical="center" wrapText="1"/>
    </xf>
    <xf numFmtId="0" fontId="21" fillId="50" borderId="30" xfId="0" applyFont="1" applyFill="1" applyBorder="1" applyAlignment="1">
      <alignment horizontal="center" vertical="center" wrapText="1"/>
    </xf>
    <xf numFmtId="0" fontId="21" fillId="50" borderId="15" xfId="0" applyFont="1" applyFill="1" applyBorder="1" applyAlignment="1">
      <alignment horizontal="center" vertical="center" wrapText="1"/>
    </xf>
    <xf numFmtId="0" fontId="21" fillId="50" borderId="16" xfId="0" applyFont="1" applyFill="1" applyBorder="1" applyAlignment="1">
      <alignment horizontal="center" vertical="center" wrapText="1"/>
    </xf>
    <xf numFmtId="0" fontId="21" fillId="50" borderId="17" xfId="0" applyFont="1" applyFill="1" applyBorder="1" applyAlignment="1">
      <alignment horizontal="center" vertical="center" wrapText="1"/>
    </xf>
    <xf numFmtId="0" fontId="16" fillId="50" borderId="9" xfId="0" applyFont="1" applyFill="1" applyBorder="1" applyAlignment="1">
      <alignment horizontal="center"/>
    </xf>
    <xf numFmtId="0" fontId="44" fillId="50" borderId="9" xfId="0" applyFont="1" applyFill="1" applyBorder="1" applyAlignment="1">
      <alignment horizontal="center" vertical="center" wrapText="1"/>
    </xf>
    <xf numFmtId="0" fontId="16" fillId="0" borderId="9" xfId="0" applyFont="1" applyBorder="1" applyAlignment="1">
      <alignment horizontal="center"/>
    </xf>
    <xf numFmtId="0" fontId="21" fillId="50" borderId="9" xfId="0" applyFont="1" applyFill="1" applyBorder="1" applyAlignment="1">
      <alignment horizontal="center" vertical="center" wrapText="1"/>
    </xf>
    <xf numFmtId="0" fontId="21" fillId="50" borderId="10" xfId="0" applyFont="1" applyFill="1" applyBorder="1" applyAlignment="1">
      <alignment horizontal="center"/>
    </xf>
    <xf numFmtId="0" fontId="21" fillId="50" borderId="11" xfId="0" applyFont="1" applyFill="1" applyBorder="1" applyAlignment="1">
      <alignment horizontal="center"/>
    </xf>
    <xf numFmtId="0" fontId="21" fillId="50" borderId="12" xfId="0" applyFont="1" applyFill="1" applyBorder="1" applyAlignment="1">
      <alignment horizontal="center"/>
    </xf>
    <xf numFmtId="0" fontId="29" fillId="0" borderId="10" xfId="0" applyFont="1" applyBorder="1" applyAlignment="1"/>
    <xf numFmtId="0" fontId="29" fillId="0" borderId="12" xfId="0" applyFont="1" applyBorder="1" applyAlignment="1"/>
    <xf numFmtId="0" fontId="29" fillId="0" borderId="11" xfId="0" applyFont="1" applyBorder="1" applyAlignment="1"/>
    <xf numFmtId="0" fontId="16" fillId="0" borderId="15" xfId="0" applyFont="1" applyBorder="1" applyAlignment="1">
      <alignment horizontal="center"/>
    </xf>
    <xf numFmtId="0" fontId="16" fillId="0" borderId="16" xfId="0" applyFont="1" applyBorder="1" applyAlignment="1">
      <alignment horizontal="center"/>
    </xf>
    <xf numFmtId="0" fontId="16" fillId="36" borderId="9" xfId="0" applyFont="1" applyFill="1" applyBorder="1" applyAlignment="1">
      <alignment horizontal="center" vertical="center" wrapText="1"/>
    </xf>
    <xf numFmtId="0" fontId="16" fillId="40" borderId="9" xfId="0" applyFont="1" applyFill="1" applyBorder="1" applyAlignment="1">
      <alignment horizontal="center" vertical="top" wrapText="1"/>
    </xf>
    <xf numFmtId="0" fontId="16" fillId="40" borderId="10" xfId="0" applyFont="1" applyFill="1" applyBorder="1" applyAlignment="1">
      <alignment horizontal="center" vertical="top" wrapText="1"/>
    </xf>
    <xf numFmtId="0" fontId="16" fillId="40" borderId="11" xfId="0" applyFont="1" applyFill="1" applyBorder="1" applyAlignment="1">
      <alignment horizontal="center" vertical="top" wrapText="1"/>
    </xf>
    <xf numFmtId="0" fontId="16" fillId="42" borderId="9" xfId="0" applyFont="1" applyFill="1" applyBorder="1" applyAlignment="1">
      <alignment horizontal="center" vertical="top"/>
    </xf>
    <xf numFmtId="0" fontId="16" fillId="0" borderId="10" xfId="0" applyFont="1" applyBorder="1" applyAlignment="1">
      <alignment horizontal="center"/>
    </xf>
    <xf numFmtId="0" fontId="16" fillId="0" borderId="12" xfId="0" applyFont="1" applyBorder="1" applyAlignment="1">
      <alignment horizontal="center"/>
    </xf>
    <xf numFmtId="0" fontId="16" fillId="0" borderId="11" xfId="0" applyFont="1" applyBorder="1" applyAlignment="1">
      <alignment horizontal="center"/>
    </xf>
    <xf numFmtId="0" fontId="16" fillId="44" borderId="10" xfId="0" applyFont="1" applyFill="1" applyBorder="1" applyAlignment="1">
      <alignment horizontal="center" vertical="top" wrapText="1"/>
    </xf>
    <xf numFmtId="0" fontId="16" fillId="44" borderId="11" xfId="0" applyFont="1" applyFill="1" applyBorder="1" applyAlignment="1">
      <alignment horizontal="center" vertical="top" wrapText="1"/>
    </xf>
    <xf numFmtId="0" fontId="16" fillId="44" borderId="9" xfId="0" applyFont="1" applyFill="1" applyBorder="1" applyAlignment="1">
      <alignment horizontal="center" vertical="top" wrapText="1"/>
    </xf>
    <xf numFmtId="0" fontId="16" fillId="40" borderId="29" xfId="0" applyFont="1" applyFill="1" applyBorder="1" applyAlignment="1">
      <alignment horizontal="center" vertical="top" wrapText="1"/>
    </xf>
    <xf numFmtId="0" fontId="16" fillId="40" borderId="30" xfId="0" applyFont="1" applyFill="1" applyBorder="1" applyAlignment="1">
      <alignment horizontal="center" vertical="top" wrapText="1"/>
    </xf>
    <xf numFmtId="0" fontId="16" fillId="40" borderId="9" xfId="0" applyFont="1" applyFill="1" applyBorder="1" applyAlignment="1">
      <alignment horizontal="center" vertical="top"/>
    </xf>
    <xf numFmtId="0" fontId="19" fillId="0" borderId="16" xfId="0" applyFont="1" applyBorder="1" applyAlignment="1">
      <alignment horizontal="center" vertical="center"/>
    </xf>
    <xf numFmtId="0" fontId="16" fillId="48" borderId="28" xfId="0" applyFont="1" applyFill="1" applyBorder="1" applyAlignment="1">
      <alignment horizontal="center" vertical="center" wrapText="1"/>
    </xf>
    <xf numFmtId="0" fontId="16" fillId="48" borderId="14" xfId="0" applyFont="1" applyFill="1" applyBorder="1" applyAlignment="1">
      <alignment horizontal="center" vertical="center" wrapText="1"/>
    </xf>
    <xf numFmtId="0" fontId="32" fillId="48" borderId="28" xfId="0" applyFont="1" applyFill="1" applyBorder="1" applyAlignment="1">
      <alignment horizontal="center" vertical="center" wrapText="1"/>
    </xf>
    <xf numFmtId="0" fontId="32" fillId="48" borderId="14" xfId="0" applyFont="1" applyFill="1" applyBorder="1" applyAlignment="1">
      <alignment horizontal="center" vertical="center" wrapText="1"/>
    </xf>
    <xf numFmtId="0" fontId="32" fillId="32" borderId="9" xfId="0" applyFont="1" applyFill="1" applyBorder="1" applyAlignment="1">
      <alignment horizontal="center" vertical="center" wrapText="1"/>
    </xf>
    <xf numFmtId="0" fontId="32" fillId="32" borderId="28" xfId="0" applyFont="1" applyFill="1" applyBorder="1" applyAlignment="1">
      <alignment horizontal="center" vertical="center" wrapText="1"/>
    </xf>
    <xf numFmtId="0" fontId="32" fillId="32" borderId="14" xfId="0" applyFont="1" applyFill="1" applyBorder="1" applyAlignment="1">
      <alignment horizontal="center" vertical="center" wrapText="1"/>
    </xf>
    <xf numFmtId="0" fontId="32" fillId="40" borderId="28" xfId="0" applyFont="1" applyFill="1" applyBorder="1" applyAlignment="1">
      <alignment horizontal="center" vertical="center" wrapText="1"/>
    </xf>
    <xf numFmtId="0" fontId="32" fillId="40" borderId="14" xfId="0" applyFont="1" applyFill="1" applyBorder="1" applyAlignment="1">
      <alignment horizontal="center" vertical="center" wrapText="1"/>
    </xf>
    <xf numFmtId="0" fontId="16" fillId="60" borderId="9" xfId="0" applyFont="1" applyFill="1" applyBorder="1" applyAlignment="1">
      <alignment horizontal="left" vertical="top" wrapText="1"/>
    </xf>
    <xf numFmtId="0" fontId="16" fillId="0" borderId="18" xfId="0" applyFont="1" applyBorder="1" applyAlignment="1">
      <alignment vertical="center" wrapText="1"/>
    </xf>
    <xf numFmtId="0" fontId="32" fillId="42" borderId="9" xfId="0" applyFont="1" applyFill="1" applyBorder="1" applyAlignment="1">
      <alignment horizontal="center" vertical="center" wrapText="1"/>
    </xf>
    <xf numFmtId="0" fontId="32" fillId="42" borderId="28" xfId="0" applyFont="1" applyFill="1" applyBorder="1" applyAlignment="1">
      <alignment horizontal="center" vertical="center" wrapText="1"/>
    </xf>
    <xf numFmtId="0" fontId="32" fillId="42" borderId="14" xfId="0" applyFont="1" applyFill="1" applyBorder="1" applyAlignment="1">
      <alignment horizontal="center" vertical="center" wrapText="1"/>
    </xf>
    <xf numFmtId="0" fontId="32" fillId="44" borderId="10" xfId="0" applyFont="1" applyFill="1" applyBorder="1" applyAlignment="1">
      <alignment horizontal="center" vertical="center" wrapText="1"/>
    </xf>
    <xf numFmtId="0" fontId="32" fillId="44" borderId="11" xfId="0" applyFont="1" applyFill="1" applyBorder="1" applyAlignment="1">
      <alignment horizontal="center" vertical="center" wrapText="1"/>
    </xf>
    <xf numFmtId="0" fontId="32" fillId="44" borderId="28" xfId="0" applyFont="1" applyFill="1" applyBorder="1" applyAlignment="1">
      <alignment horizontal="center" vertical="center" wrapText="1"/>
    </xf>
    <xf numFmtId="0" fontId="32" fillId="44" borderId="14" xfId="0" applyFont="1" applyFill="1" applyBorder="1" applyAlignment="1">
      <alignment horizontal="center" vertical="center" wrapText="1"/>
    </xf>
    <xf numFmtId="0" fontId="47" fillId="38" borderId="28" xfId="0" applyFont="1" applyFill="1" applyBorder="1" applyAlignment="1">
      <alignment horizontal="center" vertical="top" wrapText="1"/>
    </xf>
    <xf numFmtId="0" fontId="47" fillId="38" borderId="14" xfId="0" applyFont="1" applyFill="1" applyBorder="1" applyAlignment="1">
      <alignment horizontal="center" vertical="top" wrapText="1"/>
    </xf>
    <xf numFmtId="0" fontId="47" fillId="0" borderId="16" xfId="0" applyFont="1" applyBorder="1" applyAlignment="1">
      <alignment horizontal="left"/>
    </xf>
    <xf numFmtId="0" fontId="19" fillId="36" borderId="9" xfId="0" applyFont="1" applyFill="1" applyBorder="1" applyAlignment="1">
      <alignment horizontal="center" vertical="center"/>
    </xf>
    <xf numFmtId="0" fontId="47" fillId="44" borderId="9" xfId="0" applyFont="1" applyFill="1" applyBorder="1" applyAlignment="1">
      <alignment horizontal="center" vertical="center" wrapText="1"/>
    </xf>
    <xf numFmtId="0" fontId="47" fillId="38" borderId="10" xfId="0" applyFont="1" applyFill="1" applyBorder="1" applyAlignment="1">
      <alignment horizontal="center" vertical="center" wrapText="1"/>
    </xf>
    <xf numFmtId="0" fontId="47" fillId="38" borderId="12" xfId="0" applyFont="1" applyFill="1" applyBorder="1" applyAlignment="1">
      <alignment horizontal="center" vertical="center" wrapText="1"/>
    </xf>
    <xf numFmtId="0" fontId="47" fillId="38" borderId="11" xfId="0" applyFont="1" applyFill="1" applyBorder="1" applyAlignment="1">
      <alignment horizontal="center" vertical="center" wrapText="1"/>
    </xf>
    <xf numFmtId="0" fontId="47" fillId="41" borderId="10" xfId="0" applyFont="1" applyFill="1" applyBorder="1" applyAlignment="1">
      <alignment horizontal="center" vertical="center" wrapText="1"/>
    </xf>
    <xf numFmtId="0" fontId="47" fillId="41" borderId="12" xfId="0" applyFont="1" applyFill="1" applyBorder="1" applyAlignment="1">
      <alignment horizontal="center" vertical="center" wrapText="1"/>
    </xf>
    <xf numFmtId="0" fontId="47" fillId="41" borderId="11" xfId="0" applyFont="1" applyFill="1" applyBorder="1" applyAlignment="1">
      <alignment horizontal="center" vertical="center" wrapText="1"/>
    </xf>
    <xf numFmtId="0" fontId="47" fillId="40" borderId="10" xfId="0" applyFont="1" applyFill="1" applyBorder="1" applyAlignment="1">
      <alignment horizontal="center" vertical="center" wrapText="1"/>
    </xf>
    <xf numFmtId="0" fontId="47" fillId="40" borderId="12" xfId="0" applyFont="1" applyFill="1" applyBorder="1" applyAlignment="1">
      <alignment horizontal="center" vertical="center" wrapText="1"/>
    </xf>
    <xf numFmtId="0" fontId="47" fillId="40" borderId="11" xfId="0" applyFont="1" applyFill="1" applyBorder="1" applyAlignment="1">
      <alignment horizontal="center" vertical="center" wrapText="1"/>
    </xf>
    <xf numFmtId="0" fontId="47" fillId="40" borderId="9" xfId="0" applyFont="1" applyFill="1" applyBorder="1" applyAlignment="1">
      <alignment horizontal="center" vertical="center" wrapText="1"/>
    </xf>
    <xf numFmtId="0" fontId="48" fillId="44" borderId="9" xfId="0" applyFont="1" applyFill="1" applyBorder="1" applyAlignment="1">
      <alignment horizontal="center" vertical="center" wrapText="1"/>
    </xf>
    <xf numFmtId="0" fontId="47" fillId="41" borderId="28" xfId="0" applyFont="1" applyFill="1" applyBorder="1" applyAlignment="1">
      <alignment horizontal="center" vertical="top" wrapText="1"/>
    </xf>
    <xf numFmtId="0" fontId="47" fillId="41" borderId="14" xfId="0" applyFont="1" applyFill="1" applyBorder="1" applyAlignment="1">
      <alignment horizontal="center" vertical="top" wrapText="1"/>
    </xf>
    <xf numFmtId="0" fontId="47" fillId="40" borderId="28" xfId="0" applyFont="1" applyFill="1" applyBorder="1" applyAlignment="1">
      <alignment horizontal="center" vertical="top" wrapText="1"/>
    </xf>
    <xf numFmtId="0" fontId="47" fillId="40" borderId="14" xfId="0" applyFont="1" applyFill="1" applyBorder="1" applyAlignment="1">
      <alignment horizontal="center" vertical="top" wrapText="1"/>
    </xf>
    <xf numFmtId="0" fontId="47" fillId="48" borderId="10" xfId="0" applyFont="1" applyFill="1" applyBorder="1" applyAlignment="1">
      <alignment horizontal="center" vertical="center" wrapText="1"/>
    </xf>
    <xf numFmtId="0" fontId="47" fillId="48" borderId="12" xfId="0" applyFont="1" applyFill="1" applyBorder="1" applyAlignment="1">
      <alignment horizontal="center" vertical="center" wrapText="1"/>
    </xf>
    <xf numFmtId="0" fontId="48" fillId="38" borderId="9" xfId="0" applyFont="1" applyFill="1" applyBorder="1" applyAlignment="1">
      <alignment horizontal="center" vertical="center" wrapText="1"/>
    </xf>
    <xf numFmtId="0" fontId="48" fillId="39" borderId="10" xfId="0" applyFont="1" applyFill="1" applyBorder="1" applyAlignment="1">
      <alignment horizontal="center" vertical="center" wrapText="1"/>
    </xf>
    <xf numFmtId="0" fontId="48" fillId="39" borderId="12" xfId="0" applyFont="1" applyFill="1" applyBorder="1" applyAlignment="1">
      <alignment horizontal="center" vertical="center" wrapText="1"/>
    </xf>
    <xf numFmtId="0" fontId="48" fillId="39" borderId="11" xfId="0" applyFont="1" applyFill="1" applyBorder="1" applyAlignment="1">
      <alignment horizontal="center" vertical="center" wrapText="1"/>
    </xf>
    <xf numFmtId="0" fontId="19" fillId="40" borderId="11" xfId="0" applyFont="1" applyFill="1" applyBorder="1" applyAlignment="1">
      <alignment horizontal="center" vertical="center" wrapText="1"/>
    </xf>
    <xf numFmtId="0" fontId="47" fillId="48" borderId="9" xfId="0" applyFont="1" applyFill="1" applyBorder="1" applyAlignment="1">
      <alignment horizontal="center" vertical="top" wrapText="1"/>
    </xf>
    <xf numFmtId="0" fontId="48" fillId="38" borderId="9" xfId="0" applyFont="1" applyFill="1" applyBorder="1" applyAlignment="1">
      <alignment horizontal="center" vertical="top" wrapText="1"/>
    </xf>
    <xf numFmtId="0" fontId="48" fillId="39" borderId="9" xfId="0" applyFont="1" applyFill="1" applyBorder="1" applyAlignment="1">
      <alignment horizontal="center" vertical="center" wrapText="1"/>
    </xf>
    <xf numFmtId="0" fontId="47" fillId="40" borderId="29" xfId="0" applyFont="1" applyFill="1" applyBorder="1" applyAlignment="1">
      <alignment horizontal="center" vertical="center" wrapText="1"/>
    </xf>
    <xf numFmtId="0" fontId="47" fillId="40" borderId="18" xfId="0" applyFont="1" applyFill="1" applyBorder="1" applyAlignment="1">
      <alignment horizontal="center" vertical="center" wrapText="1"/>
    </xf>
    <xf numFmtId="0" fontId="47" fillId="40" borderId="30" xfId="0" applyFont="1" applyFill="1" applyBorder="1" applyAlignment="1">
      <alignment horizontal="center" vertical="center" wrapText="1"/>
    </xf>
    <xf numFmtId="0" fontId="49" fillId="0" borderId="28" xfId="0" applyFont="1" applyFill="1" applyBorder="1" applyAlignment="1">
      <alignment horizontal="center" vertical="center" wrapText="1"/>
    </xf>
    <xf numFmtId="0" fontId="49" fillId="0" borderId="9" xfId="0" applyFont="1" applyFill="1" applyBorder="1" applyAlignment="1">
      <alignment horizontal="center" vertical="center" wrapText="1"/>
    </xf>
    <xf numFmtId="0" fontId="16" fillId="36" borderId="9" xfId="0" applyFont="1" applyFill="1" applyBorder="1" applyAlignment="1">
      <alignment horizontal="center" vertical="center"/>
    </xf>
    <xf numFmtId="0" fontId="30" fillId="36" borderId="9" xfId="0" applyFont="1" applyFill="1" applyBorder="1" applyAlignment="1">
      <alignment horizontal="center" vertical="center" wrapText="1"/>
    </xf>
    <xf numFmtId="0" fontId="30" fillId="32" borderId="28" xfId="0" applyFont="1" applyFill="1" applyBorder="1" applyAlignment="1">
      <alignment horizontal="center" vertical="center" wrapText="1"/>
    </xf>
    <xf numFmtId="0" fontId="30" fillId="32" borderId="14" xfId="0" applyFont="1" applyFill="1" applyBorder="1" applyAlignment="1">
      <alignment horizontal="center" vertical="center" wrapText="1"/>
    </xf>
    <xf numFmtId="0" fontId="30" fillId="32" borderId="9" xfId="0" applyFont="1" applyFill="1" applyBorder="1" applyAlignment="1">
      <alignment horizontal="center" vertical="center" wrapText="1"/>
    </xf>
    <xf numFmtId="0" fontId="30" fillId="39" borderId="28" xfId="0" applyFont="1" applyFill="1" applyBorder="1" applyAlignment="1">
      <alignment horizontal="center" vertical="center" wrapText="1"/>
    </xf>
    <xf numFmtId="0" fontId="30" fillId="39" borderId="14" xfId="0" applyFont="1" applyFill="1" applyBorder="1" applyAlignment="1">
      <alignment horizontal="center" vertical="center" wrapText="1"/>
    </xf>
    <xf numFmtId="0" fontId="30" fillId="39" borderId="10" xfId="0" applyFont="1" applyFill="1" applyBorder="1" applyAlignment="1">
      <alignment horizontal="center" vertical="center" wrapText="1"/>
    </xf>
    <xf numFmtId="0" fontId="30" fillId="39" borderId="11" xfId="0" applyFont="1" applyFill="1" applyBorder="1" applyAlignment="1">
      <alignment horizontal="center" vertical="center" wrapText="1"/>
    </xf>
    <xf numFmtId="0" fontId="0" fillId="0" borderId="0" xfId="0" applyFont="1" applyAlignment="1">
      <alignment horizontal="left" vertical="center" wrapText="1"/>
    </xf>
    <xf numFmtId="0" fontId="30" fillId="40" borderId="28" xfId="0" applyFont="1" applyFill="1" applyBorder="1" applyAlignment="1">
      <alignment horizontal="center" vertical="center" wrapText="1"/>
    </xf>
    <xf numFmtId="0" fontId="30" fillId="40" borderId="14" xfId="0" applyFont="1" applyFill="1" applyBorder="1" applyAlignment="1">
      <alignment horizontal="center" vertical="center" wrapText="1"/>
    </xf>
    <xf numFmtId="0" fontId="30" fillId="41" borderId="28" xfId="0" applyFont="1" applyFill="1" applyBorder="1" applyAlignment="1">
      <alignment horizontal="center" vertical="center" wrapText="1"/>
    </xf>
    <xf numFmtId="0" fontId="30" fillId="41" borderId="14" xfId="0" applyFont="1" applyFill="1" applyBorder="1" applyAlignment="1">
      <alignment horizontal="center" vertical="center" wrapText="1"/>
    </xf>
    <xf numFmtId="0" fontId="30" fillId="41" borderId="10" xfId="0" applyFont="1" applyFill="1" applyBorder="1" applyAlignment="1">
      <alignment horizontal="center" vertical="center" wrapText="1"/>
    </xf>
    <xf numFmtId="0" fontId="30" fillId="41" borderId="12" xfId="0" applyFont="1" applyFill="1" applyBorder="1" applyAlignment="1">
      <alignment horizontal="center" vertical="center" wrapText="1"/>
    </xf>
    <xf numFmtId="0" fontId="30" fillId="41" borderId="11" xfId="0" applyFont="1" applyFill="1" applyBorder="1" applyAlignment="1">
      <alignment horizontal="center" vertical="center" wrapText="1"/>
    </xf>
    <xf numFmtId="0" fontId="30" fillId="41" borderId="9" xfId="0" applyFont="1" applyFill="1" applyBorder="1" applyAlignment="1">
      <alignment horizontal="center" vertical="center" wrapText="1"/>
    </xf>
    <xf numFmtId="0" fontId="30" fillId="49" borderId="28" xfId="0" applyFont="1" applyFill="1" applyBorder="1" applyAlignment="1">
      <alignment horizontal="center" vertical="center" wrapText="1"/>
    </xf>
    <xf numFmtId="0" fontId="30" fillId="49" borderId="14" xfId="0" applyFont="1" applyFill="1" applyBorder="1" applyAlignment="1">
      <alignment horizontal="center" vertical="center" wrapText="1"/>
    </xf>
    <xf numFmtId="0" fontId="30" fillId="39" borderId="9" xfId="0" applyFont="1" applyFill="1" applyBorder="1" applyAlignment="1">
      <alignment horizontal="center" vertical="center" wrapText="1"/>
    </xf>
    <xf numFmtId="0" fontId="52" fillId="0" borderId="10" xfId="3" applyFont="1" applyBorder="1" applyAlignment="1">
      <alignment horizontal="center" vertical="center" wrapText="1"/>
    </xf>
    <xf numFmtId="0" fontId="52" fillId="0" borderId="11" xfId="3" applyFont="1" applyBorder="1" applyAlignment="1">
      <alignment horizontal="center" vertical="center"/>
    </xf>
    <xf numFmtId="0" fontId="80" fillId="0" borderId="19" xfId="0" applyFont="1" applyBorder="1" applyAlignment="1">
      <alignment horizontal="center" vertical="center" wrapText="1"/>
    </xf>
    <xf numFmtId="0" fontId="51" fillId="0" borderId="0" xfId="0" applyFont="1" applyAlignment="1">
      <alignment horizontal="center" vertical="center" wrapText="1"/>
    </xf>
    <xf numFmtId="0" fontId="51" fillId="0" borderId="19" xfId="0" applyFont="1" applyBorder="1" applyAlignment="1">
      <alignment horizontal="center" vertical="center" wrapText="1"/>
    </xf>
    <xf numFmtId="0" fontId="50" fillId="0" borderId="0" xfId="0" applyFont="1" applyAlignment="1">
      <alignment horizontal="left" vertical="top" wrapText="1"/>
    </xf>
    <xf numFmtId="0" fontId="16" fillId="0" borderId="0" xfId="0" applyFont="1" applyAlignment="1">
      <alignment horizontal="left" vertical="center"/>
    </xf>
    <xf numFmtId="0" fontId="0" fillId="0" borderId="0" xfId="0" applyAlignment="1">
      <alignment horizontal="center" vertical="center" wrapText="1"/>
    </xf>
    <xf numFmtId="0" fontId="52" fillId="40" borderId="9" xfId="3" applyFont="1" applyFill="1" applyBorder="1" applyAlignment="1">
      <alignment horizontal="center" vertical="center"/>
    </xf>
    <xf numFmtId="0" fontId="52" fillId="0" borderId="9" xfId="3" applyFont="1" applyBorder="1" applyAlignment="1">
      <alignment horizontal="left" vertical="center"/>
    </xf>
    <xf numFmtId="0" fontId="52" fillId="0" borderId="10" xfId="3" applyFont="1" applyBorder="1" applyAlignment="1">
      <alignment horizontal="left" vertical="center" wrapText="1"/>
    </xf>
    <xf numFmtId="0" fontId="52" fillId="0" borderId="11" xfId="3" applyFont="1" applyBorder="1" applyAlignment="1">
      <alignment horizontal="left" vertical="center" wrapText="1"/>
    </xf>
    <xf numFmtId="0" fontId="79" fillId="0" borderId="9" xfId="3" applyFont="1" applyBorder="1" applyAlignment="1">
      <alignment horizontal="left" vertical="center"/>
    </xf>
    <xf numFmtId="0" fontId="25" fillId="0" borderId="0" xfId="0" applyFont="1" applyAlignment="1">
      <alignment horizontal="left" vertical="center"/>
    </xf>
    <xf numFmtId="0" fontId="16" fillId="0" borderId="16" xfId="0" applyFont="1" applyBorder="1" applyAlignment="1">
      <alignment horizontal="left" vertical="center"/>
    </xf>
    <xf numFmtId="0" fontId="51" fillId="0" borderId="0" xfId="0" applyFont="1" applyAlignment="1">
      <alignment horizontal="center" vertical="center"/>
    </xf>
    <xf numFmtId="0" fontId="16" fillId="53" borderId="0" xfId="0" applyFont="1" applyFill="1" applyAlignment="1">
      <alignment horizontal="center" vertical="center"/>
    </xf>
    <xf numFmtId="0" fontId="56" fillId="0" borderId="26" xfId="0" applyFont="1" applyBorder="1" applyAlignment="1">
      <alignment horizontal="center" vertical="center" wrapText="1"/>
    </xf>
    <xf numFmtId="0" fontId="56" fillId="0" borderId="0" xfId="0" applyFont="1" applyAlignment="1">
      <alignment horizontal="center" vertical="center" wrapText="1"/>
    </xf>
    <xf numFmtId="9" fontId="56" fillId="0" borderId="0" xfId="0" applyNumberFormat="1" applyFont="1" applyAlignment="1">
      <alignment horizontal="center" vertical="center" wrapText="1"/>
    </xf>
    <xf numFmtId="9" fontId="56" fillId="0" borderId="21" xfId="0" applyNumberFormat="1" applyFont="1" applyBorder="1" applyAlignment="1">
      <alignment horizontal="center" vertical="center" wrapText="1"/>
    </xf>
    <xf numFmtId="0" fontId="56" fillId="0" borderId="27" xfId="0" applyFont="1" applyBorder="1" applyAlignment="1">
      <alignment horizontal="center" vertical="center" wrapText="1"/>
    </xf>
    <xf numFmtId="0" fontId="56" fillId="0" borderId="20" xfId="0" applyFont="1" applyBorder="1" applyAlignment="1">
      <alignment horizontal="center" vertical="center" wrapText="1"/>
    </xf>
    <xf numFmtId="9" fontId="56" fillId="0" borderId="20" xfId="0" applyNumberFormat="1" applyFont="1" applyBorder="1" applyAlignment="1">
      <alignment horizontal="center" vertical="center" wrapText="1"/>
    </xf>
    <xf numFmtId="9" fontId="56" fillId="0" borderId="22" xfId="0" applyNumberFormat="1" applyFont="1" applyBorder="1" applyAlignment="1">
      <alignment horizontal="center" vertical="center" wrapText="1"/>
    </xf>
    <xf numFmtId="0" fontId="56" fillId="0" borderId="20" xfId="0" applyFont="1" applyBorder="1" applyAlignment="1">
      <alignment horizontal="left" vertical="center"/>
    </xf>
    <xf numFmtId="0" fontId="57" fillId="0" borderId="24" xfId="0" applyFont="1" applyBorder="1" applyAlignment="1">
      <alignment horizontal="center" vertical="center" wrapText="1"/>
    </xf>
    <xf numFmtId="0" fontId="57" fillId="0" borderId="25" xfId="0" applyFont="1" applyBorder="1" applyAlignment="1">
      <alignment horizontal="center" vertical="center" wrapText="1"/>
    </xf>
    <xf numFmtId="0" fontId="57" fillId="0" borderId="23" xfId="0" applyFont="1" applyBorder="1" applyAlignment="1">
      <alignment horizontal="center" vertical="center" wrapText="1"/>
    </xf>
    <xf numFmtId="2" fontId="53" fillId="0" borderId="0" xfId="1" applyNumberFormat="1" applyFont="1" applyAlignment="1">
      <alignment horizontal="center" vertical="center" wrapText="1"/>
    </xf>
    <xf numFmtId="0" fontId="54" fillId="0" borderId="0" xfId="1" applyFont="1" applyAlignment="1">
      <alignment horizontal="left" vertical="center" wrapText="1"/>
    </xf>
    <xf numFmtId="0" fontId="0" fillId="0" borderId="28" xfId="0" applyFill="1" applyBorder="1" applyAlignment="1">
      <alignment vertical="center" wrapText="1"/>
    </xf>
    <xf numFmtId="0" fontId="0" fillId="0" borderId="13" xfId="0" applyFont="1" applyFill="1" applyBorder="1" applyAlignment="1">
      <alignment vertical="center" wrapText="1"/>
    </xf>
    <xf numFmtId="0" fontId="0" fillId="0" borderId="14" xfId="0" applyFont="1" applyFill="1" applyBorder="1" applyAlignment="1">
      <alignment vertical="center" wrapText="1"/>
    </xf>
    <xf numFmtId="0" fontId="48" fillId="0" borderId="0" xfId="0" applyFont="1" applyBorder="1" applyAlignment="1">
      <alignment horizontal="center" vertical="center" wrapText="1"/>
    </xf>
    <xf numFmtId="2" fontId="32" fillId="36" borderId="0" xfId="1" applyNumberFormat="1" applyFont="1" applyFill="1" applyBorder="1" applyAlignment="1" applyProtection="1">
      <alignment horizontal="center" vertical="center" wrapText="1"/>
    </xf>
    <xf numFmtId="0" fontId="32" fillId="36" borderId="9" xfId="0" applyFont="1" applyFill="1" applyBorder="1" applyAlignment="1">
      <alignment horizontal="center" vertical="center" wrapText="1"/>
    </xf>
    <xf numFmtId="0" fontId="33" fillId="0" borderId="9" xfId="0" applyFont="1" applyBorder="1" applyAlignment="1">
      <alignment horizontal="center" vertical="center" wrapText="1"/>
    </xf>
    <xf numFmtId="0" fontId="32" fillId="32" borderId="9" xfId="3" applyFont="1" applyFill="1" applyBorder="1" applyAlignment="1">
      <alignment horizontal="center" vertical="center" wrapText="1"/>
    </xf>
    <xf numFmtId="0" fontId="0" fillId="0" borderId="28" xfId="0" applyFont="1" applyFill="1" applyBorder="1" applyAlignment="1">
      <alignment vertical="center" wrapText="1"/>
    </xf>
    <xf numFmtId="0" fontId="0" fillId="0" borderId="9" xfId="0" applyFont="1" applyFill="1" applyBorder="1" applyAlignment="1">
      <alignment horizontal="left" vertical="center" wrapText="1"/>
    </xf>
    <xf numFmtId="0" fontId="33" fillId="0" borderId="0" xfId="0" applyFont="1" applyAlignment="1">
      <alignment horizontal="left" vertical="center" wrapText="1"/>
    </xf>
    <xf numFmtId="0" fontId="33" fillId="0" borderId="9" xfId="0" applyFont="1" applyFill="1" applyBorder="1" applyAlignment="1">
      <alignment horizontal="left" vertical="center" wrapText="1"/>
    </xf>
    <xf numFmtId="0" fontId="33" fillId="0" borderId="10" xfId="0" applyFont="1" applyBorder="1" applyAlignment="1">
      <alignment vertical="center" wrapText="1"/>
    </xf>
    <xf numFmtId="0" fontId="33" fillId="0" borderId="11" xfId="0" applyFont="1" applyBorder="1" applyAlignment="1">
      <alignment vertical="center" wrapText="1"/>
    </xf>
    <xf numFmtId="2" fontId="32" fillId="35" borderId="0" xfId="1" applyNumberFormat="1" applyFont="1" applyFill="1" applyBorder="1" applyAlignment="1" applyProtection="1">
      <alignment horizontal="center" vertical="center" wrapText="1"/>
    </xf>
    <xf numFmtId="0" fontId="33" fillId="0" borderId="0" xfId="0" applyNumberFormat="1" applyFont="1" applyAlignment="1">
      <alignment horizontal="left" vertical="center" wrapText="1"/>
    </xf>
    <xf numFmtId="0" fontId="33" fillId="33" borderId="0" xfId="0" applyFont="1" applyFill="1" applyAlignment="1">
      <alignment horizontal="left" vertical="center" wrapText="1"/>
    </xf>
    <xf numFmtId="0" fontId="33" fillId="0" borderId="0" xfId="0" applyFont="1" applyAlignment="1">
      <alignment horizontal="left" vertical="center"/>
    </xf>
    <xf numFmtId="0" fontId="48" fillId="0" borderId="16" xfId="3" applyFont="1" applyBorder="1" applyAlignment="1">
      <alignment horizontal="center" vertical="center"/>
    </xf>
    <xf numFmtId="2" fontId="32" fillId="36" borderId="9" xfId="1" applyNumberFormat="1" applyFont="1" applyFill="1" applyBorder="1" applyAlignment="1" applyProtection="1">
      <alignment horizontal="center" vertical="center" wrapText="1"/>
    </xf>
    <xf numFmtId="2" fontId="32" fillId="36" borderId="28" xfId="1" applyNumberFormat="1" applyFont="1" applyFill="1" applyBorder="1" applyAlignment="1" applyProtection="1">
      <alignment horizontal="center" vertical="center" wrapText="1"/>
    </xf>
    <xf numFmtId="2" fontId="32" fillId="36" borderId="14" xfId="1" applyNumberFormat="1" applyFont="1" applyFill="1" applyBorder="1" applyAlignment="1" applyProtection="1">
      <alignment horizontal="center" vertical="center" wrapText="1"/>
    </xf>
    <xf numFmtId="0" fontId="32" fillId="40" borderId="10" xfId="3" applyFont="1" applyFill="1" applyBorder="1" applyAlignment="1">
      <alignment horizontal="left" vertical="center"/>
    </xf>
    <xf numFmtId="0" fontId="32" fillId="40" borderId="12" xfId="3" applyFont="1" applyFill="1" applyBorder="1" applyAlignment="1">
      <alignment horizontal="left" vertical="center"/>
    </xf>
    <xf numFmtId="0" fontId="32" fillId="40" borderId="11" xfId="3" applyFont="1" applyFill="1" applyBorder="1" applyAlignment="1">
      <alignment horizontal="left" vertical="center"/>
    </xf>
    <xf numFmtId="0" fontId="32" fillId="40" borderId="9" xfId="3" applyFont="1" applyFill="1" applyBorder="1" applyAlignment="1">
      <alignment horizontal="center" vertical="center"/>
    </xf>
    <xf numFmtId="0" fontId="33" fillId="0" borderId="10" xfId="3" applyFont="1" applyBorder="1" applyAlignment="1">
      <alignment vertical="center"/>
    </xf>
    <xf numFmtId="0" fontId="33" fillId="0" borderId="11" xfId="3" applyFont="1" applyBorder="1" applyAlignment="1">
      <alignment vertical="center"/>
    </xf>
    <xf numFmtId="0" fontId="33" fillId="51" borderId="9" xfId="3" applyFont="1" applyFill="1" applyBorder="1" applyAlignment="1">
      <alignment vertical="center"/>
    </xf>
    <xf numFmtId="0" fontId="33" fillId="0" borderId="9" xfId="3" applyFont="1" applyBorder="1" applyAlignment="1">
      <alignment vertical="center"/>
    </xf>
    <xf numFmtId="0" fontId="33" fillId="0" borderId="9" xfId="3" applyFont="1" applyBorder="1" applyAlignment="1">
      <alignment horizontal="left" vertical="center"/>
    </xf>
    <xf numFmtId="0" fontId="33" fillId="0" borderId="10" xfId="3" applyFont="1" applyFill="1" applyBorder="1" applyAlignment="1">
      <alignment vertical="center"/>
    </xf>
    <xf numFmtId="0" fontId="33" fillId="0" borderId="11" xfId="3" applyFont="1" applyFill="1" applyBorder="1" applyAlignment="1">
      <alignment vertical="center"/>
    </xf>
    <xf numFmtId="0" fontId="33" fillId="0" borderId="12" xfId="3" applyFont="1" applyBorder="1" applyAlignment="1">
      <alignment vertical="center"/>
    </xf>
    <xf numFmtId="0" fontId="33" fillId="0" borderId="10" xfId="3" applyFont="1" applyBorder="1" applyAlignment="1">
      <alignment horizontal="left" vertical="center"/>
    </xf>
    <xf numFmtId="0" fontId="33" fillId="0" borderId="11" xfId="3" applyFont="1" applyBorder="1" applyAlignment="1">
      <alignment horizontal="left" vertical="center"/>
    </xf>
    <xf numFmtId="0" fontId="32" fillId="35" borderId="19" xfId="3" applyFont="1" applyFill="1" applyBorder="1" applyAlignment="1">
      <alignment horizontal="center" vertical="center"/>
    </xf>
    <xf numFmtId="0" fontId="32" fillId="35" borderId="0" xfId="3" applyFont="1" applyFill="1" applyBorder="1" applyAlignment="1">
      <alignment horizontal="center" vertical="center"/>
    </xf>
    <xf numFmtId="0" fontId="33" fillId="0" borderId="19" xfId="3" applyFont="1" applyBorder="1" applyAlignment="1">
      <alignment horizontal="left" vertical="center" wrapText="1"/>
    </xf>
    <xf numFmtId="0" fontId="33" fillId="0" borderId="0" xfId="3" applyFont="1" applyBorder="1" applyAlignment="1">
      <alignment horizontal="left" vertical="center" wrapText="1"/>
    </xf>
    <xf numFmtId="0" fontId="32" fillId="0" borderId="9" xfId="3" applyFont="1" applyBorder="1" applyAlignment="1">
      <alignment horizontal="center" vertical="center" wrapText="1"/>
    </xf>
    <xf numFmtId="0" fontId="33" fillId="0" borderId="9" xfId="3" applyFont="1" applyBorder="1" applyAlignment="1">
      <alignment horizontal="left" vertical="center" wrapText="1"/>
    </xf>
    <xf numFmtId="0" fontId="32" fillId="0" borderId="9" xfId="3" applyFont="1" applyBorder="1" applyAlignment="1">
      <alignment horizontal="left" vertical="center" wrapText="1"/>
    </xf>
    <xf numFmtId="0" fontId="19" fillId="0" borderId="0" xfId="3" applyFont="1" applyBorder="1" applyAlignment="1">
      <alignment horizontal="center" vertical="center" wrapText="1"/>
    </xf>
    <xf numFmtId="0" fontId="16" fillId="0" borderId="0" xfId="3" applyFont="1" applyBorder="1" applyAlignment="1">
      <alignment horizontal="center" vertical="center" wrapText="1"/>
    </xf>
    <xf numFmtId="2" fontId="16" fillId="40" borderId="9" xfId="1" applyNumberFormat="1" applyFont="1" applyFill="1" applyBorder="1" applyAlignment="1" applyProtection="1">
      <alignment horizontal="center" vertical="center" wrapText="1"/>
    </xf>
    <xf numFmtId="0" fontId="1" fillId="0" borderId="0" xfId="3" applyFont="1" applyAlignment="1">
      <alignment horizontal="left" vertical="center" wrapText="1"/>
    </xf>
    <xf numFmtId="0" fontId="30" fillId="48" borderId="9" xfId="0" applyFont="1" applyFill="1" applyBorder="1" applyAlignment="1">
      <alignment horizontal="center" vertical="center" wrapText="1"/>
    </xf>
    <xf numFmtId="0" fontId="26" fillId="0" borderId="16" xfId="0" applyFont="1" applyBorder="1" applyAlignment="1">
      <alignment horizontal="left" vertical="center" wrapText="1"/>
    </xf>
    <xf numFmtId="0" fontId="30" fillId="55" borderId="28" xfId="0" applyFont="1" applyFill="1" applyBorder="1" applyAlignment="1">
      <alignment horizontal="center" vertical="center" wrapText="1"/>
    </xf>
    <xf numFmtId="0" fontId="30" fillId="55" borderId="14" xfId="0" applyFont="1" applyFill="1" applyBorder="1" applyAlignment="1">
      <alignment horizontal="center" vertical="center" wrapText="1"/>
    </xf>
    <xf numFmtId="0" fontId="30" fillId="43" borderId="9" xfId="0" applyFont="1" applyFill="1" applyBorder="1" applyAlignment="1">
      <alignment horizontal="center" vertical="center" wrapText="1"/>
    </xf>
    <xf numFmtId="0" fontId="30" fillId="38" borderId="9" xfId="0" applyFont="1" applyFill="1" applyBorder="1" applyAlignment="1">
      <alignment horizontal="center" vertical="center" wrapText="1"/>
    </xf>
    <xf numFmtId="0" fontId="30" fillId="40" borderId="9" xfId="0" applyFont="1" applyFill="1" applyBorder="1" applyAlignment="1">
      <alignment horizontal="center" vertical="center" wrapText="1"/>
    </xf>
    <xf numFmtId="0" fontId="16" fillId="41" borderId="9" xfId="0" applyFont="1" applyFill="1" applyBorder="1" applyAlignment="1">
      <alignment horizontal="center" vertical="center"/>
    </xf>
    <xf numFmtId="0" fontId="16" fillId="43" borderId="28" xfId="0" applyFont="1" applyFill="1" applyBorder="1" applyAlignment="1">
      <alignment horizontal="center" vertical="center" wrapText="1"/>
    </xf>
    <xf numFmtId="0" fontId="16" fillId="43" borderId="14" xfId="0" applyFont="1" applyFill="1" applyBorder="1" applyAlignment="1">
      <alignment horizontal="center" vertical="center" wrapText="1"/>
    </xf>
    <xf numFmtId="0" fontId="16" fillId="40" borderId="10" xfId="0" applyFont="1" applyFill="1" applyBorder="1" applyAlignment="1">
      <alignment horizontal="center" vertical="center" wrapText="1"/>
    </xf>
    <xf numFmtId="0" fontId="16" fillId="40" borderId="11" xfId="0" applyFont="1" applyFill="1" applyBorder="1" applyAlignment="1">
      <alignment horizontal="center" vertical="center" wrapText="1"/>
    </xf>
    <xf numFmtId="0" fontId="16" fillId="47" borderId="9" xfId="0" applyFont="1" applyFill="1" applyBorder="1" applyAlignment="1">
      <alignment horizontal="center" vertical="center" wrapText="1"/>
    </xf>
    <xf numFmtId="0" fontId="16" fillId="39" borderId="9" xfId="0" applyFont="1" applyFill="1" applyBorder="1" applyAlignment="1">
      <alignment horizontal="center" vertical="center" wrapText="1"/>
    </xf>
    <xf numFmtId="0" fontId="16" fillId="37" borderId="10" xfId="0" applyFont="1" applyFill="1" applyBorder="1" applyAlignment="1">
      <alignment horizontal="center" vertical="center" wrapText="1"/>
    </xf>
    <xf numFmtId="0" fontId="16" fillId="37" borderId="12" xfId="0" applyFont="1" applyFill="1" applyBorder="1" applyAlignment="1">
      <alignment horizontal="center" vertical="center" wrapText="1"/>
    </xf>
    <xf numFmtId="0" fontId="16" fillId="37" borderId="11" xfId="0" applyFont="1" applyFill="1" applyBorder="1" applyAlignment="1">
      <alignment horizontal="center" vertical="center" wrapText="1"/>
    </xf>
    <xf numFmtId="0" fontId="16" fillId="43" borderId="10" xfId="0" applyFont="1" applyFill="1" applyBorder="1" applyAlignment="1">
      <alignment horizontal="center" vertical="center" wrapText="1"/>
    </xf>
    <xf numFmtId="0" fontId="16" fillId="43" borderId="11" xfId="0" applyFont="1" applyFill="1" applyBorder="1" applyAlignment="1">
      <alignment horizontal="center" vertical="center" wrapText="1"/>
    </xf>
    <xf numFmtId="0" fontId="16" fillId="40" borderId="12" xfId="0" applyFont="1" applyFill="1" applyBorder="1" applyAlignment="1">
      <alignment horizontal="center" vertical="center" wrapText="1"/>
    </xf>
    <xf numFmtId="0" fontId="34" fillId="0" borderId="0" xfId="0" applyFont="1" applyAlignment="1">
      <alignment horizontal="center"/>
    </xf>
    <xf numFmtId="0" fontId="0" fillId="50" borderId="9" xfId="0" applyFill="1" applyBorder="1" applyAlignment="1">
      <alignment horizontal="center" vertical="center" wrapText="1"/>
    </xf>
    <xf numFmtId="0" fontId="0" fillId="49" borderId="28" xfId="0" applyFill="1" applyBorder="1" applyAlignment="1">
      <alignment horizontal="center" vertical="center" wrapText="1"/>
    </xf>
    <xf numFmtId="0" fontId="0" fillId="49" borderId="13" xfId="0" applyFill="1" applyBorder="1" applyAlignment="1">
      <alignment horizontal="center" vertical="center" wrapText="1"/>
    </xf>
    <xf numFmtId="0" fontId="0" fillId="49" borderId="14" xfId="0" applyFill="1" applyBorder="1" applyAlignment="1">
      <alignment horizontal="center" vertical="center" wrapText="1"/>
    </xf>
    <xf numFmtId="0" fontId="16" fillId="50" borderId="9" xfId="0" applyFont="1" applyFill="1" applyBorder="1" applyAlignment="1">
      <alignment horizontal="center" vertical="top" wrapText="1"/>
    </xf>
    <xf numFmtId="0" fontId="16" fillId="34" borderId="9" xfId="0" applyFont="1" applyFill="1" applyBorder="1" applyAlignment="1">
      <alignment horizontal="center"/>
    </xf>
    <xf numFmtId="0" fontId="16" fillId="34" borderId="9" xfId="0" applyFont="1" applyFill="1" applyBorder="1" applyAlignment="1">
      <alignment horizontal="center" vertical="top" wrapText="1"/>
    </xf>
    <xf numFmtId="0" fontId="16" fillId="34" borderId="9" xfId="0" applyFont="1" applyFill="1" applyBorder="1" applyAlignment="1">
      <alignment horizontal="center" vertical="top"/>
    </xf>
    <xf numFmtId="0" fontId="19" fillId="49" borderId="9" xfId="0" applyFont="1" applyFill="1" applyBorder="1" applyAlignment="1">
      <alignment horizontal="center"/>
    </xf>
    <xf numFmtId="0" fontId="16" fillId="41" borderId="28" xfId="0" applyFont="1" applyFill="1" applyBorder="1" applyAlignment="1">
      <alignment horizontal="center" vertical="center" wrapText="1"/>
    </xf>
    <xf numFmtId="0" fontId="16" fillId="41" borderId="14" xfId="0" applyFont="1" applyFill="1" applyBorder="1" applyAlignment="1">
      <alignment horizontal="center" vertical="center" wrapText="1"/>
    </xf>
    <xf numFmtId="0" fontId="34" fillId="0" borderId="16" xfId="0" applyFont="1" applyBorder="1" applyAlignment="1">
      <alignment horizontal="center" vertical="center"/>
    </xf>
    <xf numFmtId="0" fontId="19" fillId="38" borderId="9" xfId="0" applyFont="1" applyFill="1" applyBorder="1" applyAlignment="1">
      <alignment horizontal="center" vertical="center"/>
    </xf>
    <xf numFmtId="0" fontId="19" fillId="41" borderId="9" xfId="0" applyFont="1" applyFill="1" applyBorder="1" applyAlignment="1">
      <alignment horizontal="center" vertical="center"/>
    </xf>
    <xf numFmtId="0" fontId="19" fillId="40" borderId="9" xfId="0" applyFont="1" applyFill="1" applyBorder="1" applyAlignment="1">
      <alignment horizontal="center" vertical="center"/>
    </xf>
    <xf numFmtId="0" fontId="16" fillId="38" borderId="28" xfId="0" applyFont="1" applyFill="1" applyBorder="1" applyAlignment="1">
      <alignment horizontal="center" vertical="center" wrapText="1"/>
    </xf>
    <xf numFmtId="0" fontId="16" fillId="38" borderId="14" xfId="0" applyFont="1" applyFill="1" applyBorder="1" applyAlignment="1">
      <alignment horizontal="center" vertical="center" wrapText="1"/>
    </xf>
    <xf numFmtId="0" fontId="16" fillId="50" borderId="10" xfId="0" applyFont="1" applyFill="1" applyBorder="1" applyAlignment="1">
      <alignment horizontal="center"/>
    </xf>
    <xf numFmtId="0" fontId="16" fillId="50" borderId="12" xfId="0" applyFont="1" applyFill="1" applyBorder="1" applyAlignment="1">
      <alignment horizontal="center"/>
    </xf>
    <xf numFmtId="0" fontId="16" fillId="50" borderId="11" xfId="0" applyFont="1" applyFill="1" applyBorder="1" applyAlignment="1">
      <alignment horizontal="center"/>
    </xf>
    <xf numFmtId="0" fontId="65" fillId="44" borderId="9" xfId="0" applyFont="1" applyFill="1" applyBorder="1" applyAlignment="1">
      <alignment horizontal="center" vertical="center" wrapText="1"/>
    </xf>
    <xf numFmtId="0" fontId="52" fillId="0" borderId="10" xfId="3" applyFont="1" applyFill="1" applyBorder="1" applyAlignment="1">
      <alignment horizontal="left" vertical="center" wrapText="1"/>
    </xf>
    <xf numFmtId="0" fontId="52" fillId="0" borderId="11" xfId="3" applyFont="1" applyFill="1" applyBorder="1" applyAlignment="1">
      <alignment horizontal="left" vertical="center" wrapText="1"/>
    </xf>
    <xf numFmtId="0" fontId="56" fillId="0" borderId="0" xfId="0" applyFont="1" applyAlignment="1">
      <alignment horizontal="left" vertical="center" wrapText="1"/>
    </xf>
    <xf numFmtId="0" fontId="41" fillId="0" borderId="9" xfId="0" applyFont="1" applyBorder="1" applyAlignment="1">
      <alignment horizontal="center" vertical="center" wrapText="1"/>
    </xf>
    <xf numFmtId="0" fontId="52" fillId="0" borderId="28" xfId="3" applyFont="1" applyFill="1" applyBorder="1" applyAlignment="1">
      <alignment horizontal="center" vertical="center" wrapText="1"/>
    </xf>
    <xf numFmtId="0" fontId="52" fillId="0" borderId="13" xfId="3" applyFont="1" applyFill="1" applyBorder="1" applyAlignment="1">
      <alignment horizontal="center" vertical="center" wrapText="1"/>
    </xf>
    <xf numFmtId="0" fontId="52" fillId="0" borderId="14" xfId="3" applyFont="1" applyFill="1" applyBorder="1" applyAlignment="1">
      <alignment horizontal="center" vertical="center" wrapText="1"/>
    </xf>
    <xf numFmtId="0" fontId="65" fillId="52" borderId="9" xfId="0" applyFont="1" applyFill="1" applyBorder="1" applyAlignment="1">
      <alignment horizontal="left" vertical="center"/>
    </xf>
    <xf numFmtId="0" fontId="62" fillId="0" borderId="9" xfId="0" applyFont="1" applyBorder="1" applyAlignment="1">
      <alignment horizontal="left" vertical="center" wrapText="1"/>
    </xf>
    <xf numFmtId="0" fontId="16" fillId="0" borderId="9" xfId="0" applyFont="1" applyBorder="1" applyAlignment="1">
      <alignment horizontal="left" vertical="center"/>
    </xf>
  </cellXfs>
  <cellStyles count="199">
    <cellStyle name="20% - Accent1 2" xfId="6"/>
    <cellStyle name="20% - Accent2 2" xfId="7"/>
    <cellStyle name="20% - Accent3 2" xfId="8"/>
    <cellStyle name="20% - Accent4 2" xfId="9"/>
    <cellStyle name="20% - Accent5 2" xfId="10"/>
    <cellStyle name="20% - Accent6 2" xfId="11"/>
    <cellStyle name="40% - Accent1 2" xfId="12"/>
    <cellStyle name="40% - Accent2 2" xfId="13"/>
    <cellStyle name="40% - Accent3 2" xfId="14"/>
    <cellStyle name="40% - Accent4 2" xfId="15"/>
    <cellStyle name="40% - Accent5 2" xfId="16"/>
    <cellStyle name="40% - Accent6 2" xfId="17"/>
    <cellStyle name="60% - Accent1 2" xfId="18"/>
    <cellStyle name="60% - Accent2 2" xfId="19"/>
    <cellStyle name="60% - Accent3 2" xfId="20"/>
    <cellStyle name="60% - Accent4 2" xfId="21"/>
    <cellStyle name="60% - Accent5 2" xfId="22"/>
    <cellStyle name="60% - Accent6 2" xfId="23"/>
    <cellStyle name="Accent1 2" xfId="24"/>
    <cellStyle name="Accent2 2" xfId="25"/>
    <cellStyle name="Accent3 2" xfId="26"/>
    <cellStyle name="Accent4 2" xfId="27"/>
    <cellStyle name="Accent5 2" xfId="28"/>
    <cellStyle name="Accent6 2" xfId="29"/>
    <cellStyle name="Bad 2" xfId="30"/>
    <cellStyle name="Calculation 2" xfId="31"/>
    <cellStyle name="Check Cell 2" xfId="32"/>
    <cellStyle name="Comma 10" xfId="33"/>
    <cellStyle name="Comma 11" xfId="34"/>
    <cellStyle name="Comma 11 2" xfId="35"/>
    <cellStyle name="Comma 11 2 2" xfId="36"/>
    <cellStyle name="Comma 11 2 2 2" xfId="37"/>
    <cellStyle name="Comma 11 2 2 3" xfId="38"/>
    <cellStyle name="Comma 11 2 2 4" xfId="170"/>
    <cellStyle name="Comma 11 2 2 6" xfId="39"/>
    <cellStyle name="Comma 11 3" xfId="40"/>
    <cellStyle name="Comma 11 4" xfId="171"/>
    <cellStyle name="Comma 12" xfId="41"/>
    <cellStyle name="Comma 12 2" xfId="42"/>
    <cellStyle name="Comma 12 2 2" xfId="172"/>
    <cellStyle name="Comma 12 3" xfId="173"/>
    <cellStyle name="Comma 13" xfId="43"/>
    <cellStyle name="Comma 13 2" xfId="174"/>
    <cellStyle name="Comma 14" xfId="44"/>
    <cellStyle name="Comma 14 2" xfId="175"/>
    <cellStyle name="Comma 15" xfId="45"/>
    <cellStyle name="Comma 16" xfId="46"/>
    <cellStyle name="Comma 16 2" xfId="47"/>
    <cellStyle name="Comma 16 3" xfId="176"/>
    <cellStyle name="Comma 17" xfId="48"/>
    <cellStyle name="Comma 17 2" xfId="49"/>
    <cellStyle name="Comma 17 3" xfId="50"/>
    <cellStyle name="Comma 17 4" xfId="51"/>
    <cellStyle name="Comma 17 4 2" xfId="177"/>
    <cellStyle name="Comma 17 5" xfId="178"/>
    <cellStyle name="Comma 18" xfId="52"/>
    <cellStyle name="Comma 18 2" xfId="179"/>
    <cellStyle name="Comma 19" xfId="53"/>
    <cellStyle name="Comma 19 2" xfId="180"/>
    <cellStyle name="Comma 2" xfId="54"/>
    <cellStyle name="Comma 2 2" xfId="55"/>
    <cellStyle name="Comma 2 2 2" xfId="56"/>
    <cellStyle name="Comma 2 2 3" xfId="57"/>
    <cellStyle name="Comma 2 2 3 2" xfId="58"/>
    <cellStyle name="Comma 2 2 3 3" xfId="59"/>
    <cellStyle name="Comma 2 2 3 4" xfId="181"/>
    <cellStyle name="Comma 2 2 3 6" xfId="60"/>
    <cellStyle name="Comma 2 3" xfId="61"/>
    <cellStyle name="Comma 2 3 2" xfId="62"/>
    <cellStyle name="Comma 2 4" xfId="63"/>
    <cellStyle name="Comma 2 4 2" xfId="64"/>
    <cellStyle name="Comma 2 5" xfId="65"/>
    <cellStyle name="Comma 2 5 2" xfId="66"/>
    <cellStyle name="Comma 2 6" xfId="67"/>
    <cellStyle name="Comma 2 6 2" xfId="68"/>
    <cellStyle name="Comma 2 7" xfId="69"/>
    <cellStyle name="Comma 2 7 2" xfId="70"/>
    <cellStyle name="Comma 2 8" xfId="71"/>
    <cellStyle name="Comma 2 8 2" xfId="182"/>
    <cellStyle name="Comma 2 9" xfId="183"/>
    <cellStyle name="Comma 20" xfId="72"/>
    <cellStyle name="Comma 20 2" xfId="73"/>
    <cellStyle name="Comma 20 2 2" xfId="184"/>
    <cellStyle name="Comma 20 3" xfId="185"/>
    <cellStyle name="Comma 21" xfId="74"/>
    <cellStyle name="Comma 21 2" xfId="186"/>
    <cellStyle name="Comma 22" xfId="75"/>
    <cellStyle name="Comma 22 2" xfId="187"/>
    <cellStyle name="Comma 24" xfId="76"/>
    <cellStyle name="Comma 3" xfId="77"/>
    <cellStyle name="Comma 3 2" xfId="78"/>
    <cellStyle name="Comma 3 2 2" xfId="79"/>
    <cellStyle name="Comma 3 2 3" xfId="80"/>
    <cellStyle name="Comma 3 2 4" xfId="188"/>
    <cellStyle name="Comma 3 2 7" xfId="81"/>
    <cellStyle name="Comma 3 3" xfId="82"/>
    <cellStyle name="Comma 3 3 2" xfId="83"/>
    <cellStyle name="Comma 3 4" xfId="84"/>
    <cellStyle name="Comma 3 4 2" xfId="85"/>
    <cellStyle name="Comma 3 5" xfId="86"/>
    <cellStyle name="Comma 3 6" xfId="189"/>
    <cellStyle name="Comma 4" xfId="87"/>
    <cellStyle name="Comma 4 2" xfId="88"/>
    <cellStyle name="Comma 4 3" xfId="89"/>
    <cellStyle name="Comma 4 3 2" xfId="190"/>
    <cellStyle name="Comma 4 4" xfId="191"/>
    <cellStyle name="Comma 5" xfId="90"/>
    <cellStyle name="Comma 5 2" xfId="91"/>
    <cellStyle name="Comma 5 2 2" xfId="192"/>
    <cellStyle name="Comma 5 3" xfId="193"/>
    <cellStyle name="Comma 6" xfId="92"/>
    <cellStyle name="Comma 6 2" xfId="93"/>
    <cellStyle name="Comma 6 2 2" xfId="194"/>
    <cellStyle name="Comma 7" xfId="94"/>
    <cellStyle name="Comma 8" xfId="95"/>
    <cellStyle name="Comma 9" xfId="96"/>
    <cellStyle name="Ctx_Hyperlink" xfId="165"/>
    <cellStyle name="Currency 2" xfId="97"/>
    <cellStyle name="Currency 3" xfId="98"/>
    <cellStyle name="Currency 3 2" xfId="195"/>
    <cellStyle name="Excel Built-in Normal" xfId="166"/>
    <cellStyle name="Explanatory Text 2" xfId="99"/>
    <cellStyle name="Good 2" xfId="100"/>
    <cellStyle name="Heading 1 2" xfId="101"/>
    <cellStyle name="Heading 2 2" xfId="102"/>
    <cellStyle name="Heading 3 2" xfId="103"/>
    <cellStyle name="Heading 4 2" xfId="104"/>
    <cellStyle name="Hyperlink" xfId="163" builtinId="8"/>
    <cellStyle name="Hyperlink 2" xfId="105"/>
    <cellStyle name="Hyperlink 2 2" xfId="167"/>
    <cellStyle name="Hyperlink 3" xfId="196"/>
    <cellStyle name="Hyperlink 4" xfId="197"/>
    <cellStyle name="Input 2" xfId="106"/>
    <cellStyle name="Linked Cell 2" xfId="107"/>
    <cellStyle name="Neutral 2" xfId="108"/>
    <cellStyle name="Normal" xfId="0" builtinId="0"/>
    <cellStyle name="Normal 10" xfId="3"/>
    <cellStyle name="Normal 11" xfId="109"/>
    <cellStyle name="Normal 12" xfId="110"/>
    <cellStyle name="Normal 13" xfId="111"/>
    <cellStyle name="Normal 14" xfId="112"/>
    <cellStyle name="Normal 15" xfId="113"/>
    <cellStyle name="Normal 16" xfId="114"/>
    <cellStyle name="Normal 17" xfId="115"/>
    <cellStyle name="Normal 18" xfId="116"/>
    <cellStyle name="Normal 19" xfId="117"/>
    <cellStyle name="Normal 2" xfId="118"/>
    <cellStyle name="Normal 2 2" xfId="119"/>
    <cellStyle name="Normal 2 2 2" xfId="120"/>
    <cellStyle name="Normal 2 2 2 2" xfId="121"/>
    <cellStyle name="Normal 2 2 5" xfId="122"/>
    <cellStyle name="Normal 2 3" xfId="1"/>
    <cellStyle name="Normal 2 3 2" xfId="168"/>
    <cellStyle name="Normal 2 4" xfId="5"/>
    <cellStyle name="Normal 2 4 2" xfId="123"/>
    <cellStyle name="Normal 20" xfId="124"/>
    <cellStyle name="Normal 20 2" xfId="125"/>
    <cellStyle name="Normal 21" xfId="126"/>
    <cellStyle name="Normal 22" xfId="127"/>
    <cellStyle name="Normal 23" xfId="128"/>
    <cellStyle name="Normal 24" xfId="129"/>
    <cellStyle name="Normal 25" xfId="130"/>
    <cellStyle name="Normal 26" xfId="131"/>
    <cellStyle name="Normal 3" xfId="132"/>
    <cellStyle name="Normal 3 2" xfId="133"/>
    <cellStyle name="Normal 3 2 2" xfId="134"/>
    <cellStyle name="Normal 3 3" xfId="135"/>
    <cellStyle name="Normal 3 4" xfId="136"/>
    <cellStyle name="Normal 3 5" xfId="137"/>
    <cellStyle name="Normal 3 6" xfId="164"/>
    <cellStyle name="Normal 3 6 2" xfId="198"/>
    <cellStyle name="Normal 3_Approved PIP 2010-11" xfId="138"/>
    <cellStyle name="Normal 4" xfId="139"/>
    <cellStyle name="Normal 4 2" xfId="140"/>
    <cellStyle name="Normal 4 2 2" xfId="141"/>
    <cellStyle name="Normal 4 3" xfId="142"/>
    <cellStyle name="Normal 4_Orissa_PIP_Final_Dr_Srivastav-_Modifed_on_16th_May_Anil" xfId="143"/>
    <cellStyle name="Normal 5" xfId="144"/>
    <cellStyle name="Normal 5 2" xfId="145"/>
    <cellStyle name="Normal 5 3" xfId="146"/>
    <cellStyle name="Normal 5_Orissa_PIP_Final_Dr_Srivastav-_Modifed_on_16th_May_Anil" xfId="147"/>
    <cellStyle name="Normal 53" xfId="148"/>
    <cellStyle name="Normal 6" xfId="2"/>
    <cellStyle name="Normal 6 2" xfId="149"/>
    <cellStyle name="Normal 6 3" xfId="150"/>
    <cellStyle name="Normal 6_Financial Proposal 1st jan 2011" xfId="151"/>
    <cellStyle name="Normal 7" xfId="152"/>
    <cellStyle name="Normal 7 2" xfId="153"/>
    <cellStyle name="Normal 8" xfId="4"/>
    <cellStyle name="Normal 9" xfId="154"/>
    <cellStyle name="Output 2" xfId="155"/>
    <cellStyle name="Percent" xfId="162" builtinId="5"/>
    <cellStyle name="Percent 2" xfId="156"/>
    <cellStyle name="Percent 3" xfId="157"/>
    <cellStyle name="Style 1" xfId="158"/>
    <cellStyle name="Title 2" xfId="159"/>
    <cellStyle name="Total 2" xfId="160"/>
    <cellStyle name="Warning Text 2" xfId="161"/>
    <cellStyle name="YELLOW" xfId="1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cuments/Users/Krishna/Desktop/Updated%20National%20RBSK%20MPR%20Forma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p/Documents/RBSK-%20Revised%20Format%201606201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creening"/>
      <sheetName val="Service access"/>
      <sheetName val="Lists3"/>
      <sheetName val="Cutomize"/>
      <sheetName val="Sheet1"/>
    </sheetNames>
    <sheetDataSet>
      <sheetData sheetId="0"/>
      <sheetData sheetId="1"/>
      <sheetData sheetId="2">
        <row r="4">
          <cell r="B4" t="str">
            <v>_Select State_</v>
          </cell>
          <cell r="AN4" t="str">
            <v>_Select Month_</v>
          </cell>
          <cell r="AR4" t="str">
            <v>Select No of Districts</v>
          </cell>
        </row>
        <row r="5">
          <cell r="B5" t="str">
            <v>AndhraPradesh</v>
          </cell>
          <cell r="AN5" t="str">
            <v>January</v>
          </cell>
          <cell r="AR5">
            <v>1</v>
          </cell>
        </row>
        <row r="6">
          <cell r="B6" t="str">
            <v>ANIslands</v>
          </cell>
          <cell r="AN6" t="str">
            <v>February</v>
          </cell>
          <cell r="AR6">
            <v>2</v>
          </cell>
        </row>
        <row r="7">
          <cell r="B7" t="str">
            <v>ArunachalPradesh</v>
          </cell>
          <cell r="AN7" t="str">
            <v>March</v>
          </cell>
          <cell r="AR7">
            <v>3</v>
          </cell>
        </row>
        <row r="8">
          <cell r="B8" t="str">
            <v>Assam</v>
          </cell>
          <cell r="AN8" t="str">
            <v>April</v>
          </cell>
          <cell r="AR8">
            <v>4</v>
          </cell>
        </row>
        <row r="9">
          <cell r="B9" t="str">
            <v>Bihar</v>
          </cell>
          <cell r="AN9" t="str">
            <v>May</v>
          </cell>
          <cell r="AR9">
            <v>5</v>
          </cell>
        </row>
        <row r="10">
          <cell r="B10" t="str">
            <v>Chandigarh</v>
          </cell>
          <cell r="AN10" t="str">
            <v>June</v>
          </cell>
          <cell r="AR10">
            <v>6</v>
          </cell>
        </row>
        <row r="11">
          <cell r="B11" t="str">
            <v>Chhattisgarh</v>
          </cell>
          <cell r="AN11" t="str">
            <v>July</v>
          </cell>
          <cell r="AR11">
            <v>7</v>
          </cell>
        </row>
        <row r="12">
          <cell r="B12" t="str">
            <v>DadraNagarHaveli</v>
          </cell>
          <cell r="AN12" t="str">
            <v>August</v>
          </cell>
          <cell r="AR12">
            <v>8</v>
          </cell>
        </row>
        <row r="13">
          <cell r="B13" t="str">
            <v>DamanDiu</v>
          </cell>
          <cell r="AN13" t="str">
            <v>September</v>
          </cell>
          <cell r="AR13">
            <v>9</v>
          </cell>
        </row>
        <row r="14">
          <cell r="B14" t="str">
            <v>Delhi</v>
          </cell>
          <cell r="AN14" t="str">
            <v>October</v>
          </cell>
          <cell r="AR14">
            <v>10</v>
          </cell>
        </row>
        <row r="15">
          <cell r="B15" t="str">
            <v>Goa</v>
          </cell>
          <cell r="AN15" t="str">
            <v>November</v>
          </cell>
          <cell r="AR15">
            <v>11</v>
          </cell>
        </row>
        <row r="16">
          <cell r="B16" t="str">
            <v>Gujarat</v>
          </cell>
          <cell r="AN16" t="str">
            <v>December</v>
          </cell>
          <cell r="AR16">
            <v>12</v>
          </cell>
        </row>
        <row r="17">
          <cell r="B17" t="str">
            <v>Haryana</v>
          </cell>
          <cell r="AR17">
            <v>13</v>
          </cell>
        </row>
        <row r="18">
          <cell r="B18" t="str">
            <v>HimachalPradesh</v>
          </cell>
          <cell r="AR18">
            <v>14</v>
          </cell>
        </row>
        <row r="19">
          <cell r="B19" t="str">
            <v>JammuKashmir</v>
          </cell>
          <cell r="AR19">
            <v>15</v>
          </cell>
        </row>
        <row r="20">
          <cell r="B20" t="str">
            <v>Jharkhand</v>
          </cell>
          <cell r="AR20">
            <v>16</v>
          </cell>
        </row>
        <row r="21">
          <cell r="B21" t="str">
            <v>Karnataka</v>
          </cell>
          <cell r="AR21">
            <v>17</v>
          </cell>
        </row>
        <row r="22">
          <cell r="B22" t="str">
            <v>Kerala</v>
          </cell>
          <cell r="AR22">
            <v>18</v>
          </cell>
        </row>
        <row r="23">
          <cell r="B23" t="str">
            <v>Lakshadweep</v>
          </cell>
          <cell r="AR23">
            <v>19</v>
          </cell>
        </row>
        <row r="24">
          <cell r="B24" t="str">
            <v>MadhyaPradesh</v>
          </cell>
          <cell r="AR24">
            <v>20</v>
          </cell>
        </row>
        <row r="25">
          <cell r="B25" t="str">
            <v>Maharashtra</v>
          </cell>
          <cell r="AR25">
            <v>21</v>
          </cell>
        </row>
        <row r="26">
          <cell r="B26" t="str">
            <v>Manipur</v>
          </cell>
          <cell r="AR26">
            <v>22</v>
          </cell>
        </row>
        <row r="27">
          <cell r="B27" t="str">
            <v>Meghalaya</v>
          </cell>
          <cell r="AR27">
            <v>23</v>
          </cell>
        </row>
        <row r="28">
          <cell r="B28" t="str">
            <v>Mizoram</v>
          </cell>
          <cell r="AR28">
            <v>24</v>
          </cell>
        </row>
        <row r="29">
          <cell r="B29" t="str">
            <v>Nagaland</v>
          </cell>
          <cell r="AR29">
            <v>25</v>
          </cell>
        </row>
        <row r="30">
          <cell r="B30" t="str">
            <v>Odisha</v>
          </cell>
          <cell r="AR30">
            <v>26</v>
          </cell>
        </row>
        <row r="31">
          <cell r="B31" t="str">
            <v>Puducherry</v>
          </cell>
          <cell r="AR31">
            <v>27</v>
          </cell>
        </row>
        <row r="32">
          <cell r="B32" t="str">
            <v>Punjab</v>
          </cell>
          <cell r="AR32">
            <v>28</v>
          </cell>
        </row>
        <row r="33">
          <cell r="B33" t="str">
            <v>Rajasthan</v>
          </cell>
          <cell r="AR33">
            <v>29</v>
          </cell>
        </row>
        <row r="34">
          <cell r="B34" t="str">
            <v>Sikkim</v>
          </cell>
          <cell r="AR34">
            <v>30</v>
          </cell>
        </row>
        <row r="35">
          <cell r="B35" t="str">
            <v>TamilNadu</v>
          </cell>
          <cell r="AR35">
            <v>31</v>
          </cell>
        </row>
        <row r="36">
          <cell r="B36" t="str">
            <v>Telangana</v>
          </cell>
          <cell r="AR36">
            <v>32</v>
          </cell>
        </row>
        <row r="37">
          <cell r="B37" t="str">
            <v>Tripura</v>
          </cell>
          <cell r="AR37">
            <v>33</v>
          </cell>
        </row>
        <row r="38">
          <cell r="B38" t="str">
            <v>UP</v>
          </cell>
          <cell r="AR38">
            <v>34</v>
          </cell>
        </row>
        <row r="39">
          <cell r="B39" t="str">
            <v>Uttarakhand</v>
          </cell>
          <cell r="AR39">
            <v>35</v>
          </cell>
        </row>
        <row r="40">
          <cell r="B40" t="str">
            <v>WestBengal</v>
          </cell>
          <cell r="AR40">
            <v>36</v>
          </cell>
        </row>
        <row r="41">
          <cell r="AR41">
            <v>37</v>
          </cell>
        </row>
        <row r="42">
          <cell r="AR42">
            <v>38</v>
          </cell>
        </row>
        <row r="43">
          <cell r="AR43">
            <v>39</v>
          </cell>
        </row>
        <row r="44">
          <cell r="AR44">
            <v>40</v>
          </cell>
        </row>
        <row r="45">
          <cell r="AR45">
            <v>41</v>
          </cell>
        </row>
        <row r="46">
          <cell r="AR46">
            <v>42</v>
          </cell>
        </row>
        <row r="47">
          <cell r="AR47">
            <v>43</v>
          </cell>
        </row>
        <row r="48">
          <cell r="AR48">
            <v>44</v>
          </cell>
        </row>
        <row r="49">
          <cell r="AR49">
            <v>45</v>
          </cell>
        </row>
        <row r="50">
          <cell r="AR50">
            <v>46</v>
          </cell>
        </row>
        <row r="51">
          <cell r="AR51">
            <v>47</v>
          </cell>
        </row>
        <row r="52">
          <cell r="AR52">
            <v>48</v>
          </cell>
        </row>
        <row r="53">
          <cell r="AR53">
            <v>49</v>
          </cell>
        </row>
        <row r="54">
          <cell r="AR54">
            <v>50</v>
          </cell>
        </row>
        <row r="55">
          <cell r="AR55">
            <v>51</v>
          </cell>
        </row>
        <row r="56">
          <cell r="AR56">
            <v>52</v>
          </cell>
        </row>
        <row r="57">
          <cell r="AR57">
            <v>53</v>
          </cell>
        </row>
        <row r="58">
          <cell r="AR58">
            <v>54</v>
          </cell>
        </row>
        <row r="59">
          <cell r="AR59">
            <v>55</v>
          </cell>
        </row>
        <row r="60">
          <cell r="AR60">
            <v>56</v>
          </cell>
        </row>
        <row r="61">
          <cell r="AR61">
            <v>57</v>
          </cell>
        </row>
        <row r="62">
          <cell r="AR62">
            <v>58</v>
          </cell>
        </row>
        <row r="63">
          <cell r="AR63">
            <v>59</v>
          </cell>
        </row>
        <row r="64">
          <cell r="AR64">
            <v>60</v>
          </cell>
        </row>
        <row r="65">
          <cell r="AR65">
            <v>61</v>
          </cell>
        </row>
        <row r="66">
          <cell r="AR66">
            <v>62</v>
          </cell>
        </row>
        <row r="67">
          <cell r="AR67">
            <v>63</v>
          </cell>
        </row>
        <row r="68">
          <cell r="AR68">
            <v>64</v>
          </cell>
        </row>
        <row r="69">
          <cell r="AR69">
            <v>65</v>
          </cell>
        </row>
        <row r="70">
          <cell r="AR70">
            <v>66</v>
          </cell>
        </row>
        <row r="71">
          <cell r="AR71">
            <v>67</v>
          </cell>
        </row>
        <row r="72">
          <cell r="AR72">
            <v>68</v>
          </cell>
        </row>
        <row r="73">
          <cell r="AR73">
            <v>69</v>
          </cell>
        </row>
        <row r="74">
          <cell r="AR74">
            <v>70</v>
          </cell>
        </row>
        <row r="75">
          <cell r="AR75">
            <v>71</v>
          </cell>
        </row>
        <row r="76">
          <cell r="AR76">
            <v>72</v>
          </cell>
        </row>
        <row r="77">
          <cell r="AR77">
            <v>73</v>
          </cell>
        </row>
        <row r="78">
          <cell r="AR78">
            <v>74</v>
          </cell>
        </row>
        <row r="79">
          <cell r="AR79">
            <v>75</v>
          </cell>
        </row>
      </sheetData>
      <sheetData sheetId="3"/>
      <sheetData sheetId="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orm_I DP"/>
      <sheetName val="Form_I DP Cumulative"/>
      <sheetName val="Form_II ASHAs,HBNC"/>
      <sheetName val="Form_II ASHAs,HBNC cumulative"/>
      <sheetName val="Form_III MHT"/>
      <sheetName val="Compiled report RBSK Screening"/>
      <sheetName val="Service access"/>
    </sheetNames>
    <sheetDataSet>
      <sheetData sheetId="0"/>
      <sheetData sheetId="1"/>
      <sheetData sheetId="2"/>
      <sheetData sheetId="3"/>
      <sheetData sheetId="4"/>
      <sheetData sheetId="5"/>
      <sheetData sheetId="6">
        <row r="10">
          <cell r="D10">
            <v>0</v>
          </cell>
        </row>
        <row r="12">
          <cell r="D12">
            <v>0</v>
          </cell>
        </row>
        <row r="14">
          <cell r="D14">
            <v>0</v>
          </cell>
        </row>
        <row r="16">
          <cell r="D16">
            <v>0</v>
          </cell>
        </row>
        <row r="18">
          <cell r="D18">
            <v>0</v>
          </cell>
        </row>
        <row r="20">
          <cell r="D20">
            <v>0</v>
          </cell>
        </row>
        <row r="22">
          <cell r="D22">
            <v>0</v>
          </cell>
        </row>
        <row r="24">
          <cell r="D24">
            <v>0</v>
          </cell>
        </row>
        <row r="26">
          <cell r="D26">
            <v>0</v>
          </cell>
        </row>
        <row r="28">
          <cell r="D28">
            <v>0</v>
          </cell>
        </row>
        <row r="30">
          <cell r="D30">
            <v>0</v>
          </cell>
        </row>
        <row r="32">
          <cell r="D32">
            <v>0</v>
          </cell>
        </row>
        <row r="34">
          <cell r="D34">
            <v>0</v>
          </cell>
        </row>
        <row r="36">
          <cell r="D36">
            <v>0</v>
          </cell>
        </row>
        <row r="38">
          <cell r="D38">
            <v>0</v>
          </cell>
        </row>
        <row r="40">
          <cell r="D40">
            <v>0</v>
          </cell>
        </row>
        <row r="42">
          <cell r="D42">
            <v>0</v>
          </cell>
        </row>
        <row r="44">
          <cell r="D44">
            <v>0</v>
          </cell>
        </row>
        <row r="46">
          <cell r="D46">
            <v>0</v>
          </cell>
        </row>
        <row r="48">
          <cell r="D48">
            <v>0</v>
          </cell>
        </row>
        <row r="50">
          <cell r="D50">
            <v>0</v>
          </cell>
        </row>
        <row r="52">
          <cell r="D52">
            <v>0</v>
          </cell>
        </row>
        <row r="54">
          <cell r="D54">
            <v>0</v>
          </cell>
        </row>
        <row r="56">
          <cell r="D56">
            <v>0</v>
          </cell>
        </row>
        <row r="58">
          <cell r="D58">
            <v>0</v>
          </cell>
        </row>
        <row r="60">
          <cell r="D60">
            <v>0</v>
          </cell>
        </row>
        <row r="62">
          <cell r="D62">
            <v>0</v>
          </cell>
        </row>
        <row r="64">
          <cell r="D64">
            <v>0</v>
          </cell>
        </row>
        <row r="66">
          <cell r="D66">
            <v>0</v>
          </cell>
        </row>
        <row r="68">
          <cell r="D68">
            <v>0</v>
          </cell>
        </row>
        <row r="70">
          <cell r="D70">
            <v>0</v>
          </cell>
        </row>
        <row r="72">
          <cell r="D72">
            <v>0</v>
          </cell>
        </row>
        <row r="74">
          <cell r="D74">
            <v>0</v>
          </cell>
        </row>
        <row r="76">
          <cell r="D76">
            <v>0</v>
          </cell>
        </row>
        <row r="78">
          <cell r="D78">
            <v>0</v>
          </cell>
        </row>
        <row r="80">
          <cell r="D80">
            <v>0</v>
          </cell>
        </row>
        <row r="82">
          <cell r="D82">
            <v>0</v>
          </cell>
        </row>
        <row r="84">
          <cell r="D84">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hyperlink" Target="mailto:rchmizoram14@gmail.com%20Ph.%209436140882" TargetMode="External"/><Relationship Id="rId2" Type="http://schemas.openxmlformats.org/officeDocument/2006/relationships/hyperlink" Target="mailto:rchmizoram14@gmail.com%20Ph.%209436140882" TargetMode="External"/><Relationship Id="rId1" Type="http://schemas.openxmlformats.org/officeDocument/2006/relationships/hyperlink" Target="http://www.censusindia.gov.in/2011census/population_enumeration.aspx"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gserver.dgsnd.gov.in/reports/rwservlet?KEY1&amp;report=techpert01pdf11.rdf&amp;destype=cache&amp;desformat=pdf&amp;paramform=no&amp;p_major=C2020000&amp;p_rcfrom=01-01-2014&amp;p_rcto=31-12-2014&amp;p_date=12-12-201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AA31"/>
  <sheetViews>
    <sheetView zoomScale="90" zoomScaleNormal="90" workbookViewId="0">
      <pane xSplit="3" ySplit="5" topLeftCell="D6" activePane="bottomRight" state="frozenSplit"/>
      <selection activeCell="R1" sqref="R1:S1048576"/>
      <selection pane="topRight" activeCell="R1" sqref="R1:S1048576"/>
      <selection pane="bottomLeft" activeCell="R1" sqref="R1:S1048576"/>
      <selection pane="bottomRight" activeCell="AA17" sqref="AA17"/>
    </sheetView>
  </sheetViews>
  <sheetFormatPr defaultRowHeight="15"/>
  <cols>
    <col min="1" max="1" width="9.140625" style="30"/>
    <col min="2" max="2" width="20.85546875" style="30" customWidth="1"/>
    <col min="3" max="3" width="20.7109375" style="30" customWidth="1"/>
    <col min="4" max="4" width="13.140625" style="30" customWidth="1"/>
    <col min="5" max="5" width="13.7109375" style="30" customWidth="1"/>
    <col min="6" max="6" width="13.5703125" style="30" customWidth="1"/>
    <col min="7" max="7" width="13.7109375" style="30" customWidth="1"/>
    <col min="8" max="8" width="13.5703125" style="30" customWidth="1"/>
    <col min="9" max="9" width="13.7109375" style="30" customWidth="1"/>
    <col min="10" max="10" width="13.5703125" style="30" customWidth="1"/>
    <col min="11" max="11" width="13.7109375" style="30" customWidth="1"/>
    <col min="12" max="12" width="13.5703125" style="30" customWidth="1"/>
    <col min="13" max="13" width="13.7109375" style="30" customWidth="1"/>
    <col min="14" max="14" width="13.5703125" style="30" customWidth="1"/>
    <col min="15" max="15" width="13.7109375" style="30" customWidth="1"/>
    <col min="16" max="16" width="12.5703125" style="30" customWidth="1"/>
    <col min="17" max="17" width="11.42578125" style="30" customWidth="1"/>
    <col min="18" max="18" width="13.140625" style="30" customWidth="1"/>
    <col min="19" max="19" width="13.7109375" style="30" customWidth="1"/>
    <col min="20" max="20" width="13.140625" style="30" customWidth="1"/>
    <col min="21" max="23" width="13.7109375" style="30" customWidth="1"/>
    <col min="24" max="16384" width="9.140625" style="30"/>
  </cols>
  <sheetData>
    <row r="1" spans="1:27" ht="18.75">
      <c r="A1" s="540" t="s">
        <v>27</v>
      </c>
      <c r="B1" s="540"/>
      <c r="C1" s="540"/>
      <c r="D1" s="540"/>
      <c r="E1" s="540"/>
      <c r="F1" s="540"/>
      <c r="G1" s="540"/>
      <c r="H1" s="540"/>
      <c r="I1" s="540"/>
      <c r="J1" s="540"/>
      <c r="K1" s="540"/>
      <c r="L1" s="540"/>
      <c r="M1" s="540"/>
      <c r="N1" s="540"/>
      <c r="O1" s="540"/>
      <c r="P1" s="540"/>
      <c r="Q1" s="540"/>
    </row>
    <row r="2" spans="1:27" ht="13.5" customHeight="1">
      <c r="A2" s="541" t="s">
        <v>25</v>
      </c>
      <c r="B2" s="541"/>
      <c r="C2" s="541"/>
      <c r="D2" s="541"/>
      <c r="E2" s="541"/>
      <c r="F2" s="112"/>
      <c r="G2" s="112"/>
      <c r="H2" s="112"/>
      <c r="I2" s="112"/>
      <c r="J2" s="112"/>
      <c r="K2" s="112"/>
      <c r="L2" s="112"/>
      <c r="M2" s="112"/>
      <c r="N2" s="112"/>
      <c r="O2" s="112"/>
      <c r="P2" s="112"/>
      <c r="Q2" s="112"/>
    </row>
    <row r="3" spans="1:27" s="91" customFormat="1" ht="18.75" customHeight="1">
      <c r="A3" s="542" t="s">
        <v>28</v>
      </c>
      <c r="B3" s="542" t="s">
        <v>3</v>
      </c>
      <c r="C3" s="543" t="s">
        <v>18</v>
      </c>
      <c r="D3" s="544" t="s">
        <v>29</v>
      </c>
      <c r="E3" s="544"/>
      <c r="F3" s="545" t="s">
        <v>30</v>
      </c>
      <c r="G3" s="545"/>
      <c r="H3" s="546" t="s">
        <v>31</v>
      </c>
      <c r="I3" s="546"/>
      <c r="J3" s="547" t="s">
        <v>32</v>
      </c>
      <c r="K3" s="547"/>
      <c r="L3" s="548" t="s">
        <v>33</v>
      </c>
      <c r="M3" s="548"/>
      <c r="N3" s="549" t="s">
        <v>34</v>
      </c>
      <c r="O3" s="549"/>
      <c r="P3" s="550" t="s">
        <v>35</v>
      </c>
      <c r="Q3" s="551"/>
      <c r="R3" s="551"/>
      <c r="S3" s="551"/>
      <c r="T3" s="266"/>
      <c r="U3" s="266"/>
      <c r="V3" s="266"/>
      <c r="W3" s="266"/>
      <c r="X3" s="266"/>
      <c r="Y3" s="266"/>
      <c r="Z3" s="552" t="s">
        <v>561</v>
      </c>
      <c r="AA3" s="552"/>
    </row>
    <row r="4" spans="1:27" s="91" customFormat="1" ht="15" customHeight="1">
      <c r="A4" s="542"/>
      <c r="B4" s="542"/>
      <c r="C4" s="543"/>
      <c r="D4" s="544"/>
      <c r="E4" s="544"/>
      <c r="F4" s="545"/>
      <c r="G4" s="545"/>
      <c r="H4" s="546"/>
      <c r="I4" s="546"/>
      <c r="J4" s="547"/>
      <c r="K4" s="547"/>
      <c r="L4" s="548"/>
      <c r="M4" s="548"/>
      <c r="N4" s="549"/>
      <c r="O4" s="549"/>
      <c r="P4" s="553" t="s">
        <v>37</v>
      </c>
      <c r="Q4" s="554"/>
      <c r="R4" s="553" t="s">
        <v>38</v>
      </c>
      <c r="S4" s="554"/>
      <c r="T4" s="555"/>
      <c r="U4" s="553" t="s">
        <v>562</v>
      </c>
      <c r="V4" s="555"/>
      <c r="W4" s="553" t="s">
        <v>563</v>
      </c>
      <c r="X4" s="554"/>
      <c r="Y4" s="555"/>
      <c r="Z4" s="552"/>
      <c r="AA4" s="552"/>
    </row>
    <row r="5" spans="1:27" s="91" customFormat="1" ht="120">
      <c r="A5" s="542"/>
      <c r="B5" s="542"/>
      <c r="C5" s="543"/>
      <c r="D5" s="149" t="s">
        <v>39</v>
      </c>
      <c r="E5" s="149" t="s">
        <v>498</v>
      </c>
      <c r="F5" s="37" t="s">
        <v>39</v>
      </c>
      <c r="G5" s="37" t="s">
        <v>40</v>
      </c>
      <c r="H5" s="34" t="s">
        <v>39</v>
      </c>
      <c r="I5" s="34" t="s">
        <v>40</v>
      </c>
      <c r="J5" s="36" t="s">
        <v>39</v>
      </c>
      <c r="K5" s="36" t="s">
        <v>40</v>
      </c>
      <c r="L5" s="137" t="s">
        <v>39</v>
      </c>
      <c r="M5" s="137" t="s">
        <v>40</v>
      </c>
      <c r="N5" s="42" t="s">
        <v>39</v>
      </c>
      <c r="O5" s="42" t="s">
        <v>40</v>
      </c>
      <c r="P5" s="157" t="s">
        <v>41</v>
      </c>
      <c r="Q5" s="157" t="s">
        <v>42</v>
      </c>
      <c r="R5" s="157" t="s">
        <v>564</v>
      </c>
      <c r="S5" s="157" t="s">
        <v>565</v>
      </c>
      <c r="T5" s="157" t="s">
        <v>566</v>
      </c>
      <c r="U5" s="137" t="s">
        <v>567</v>
      </c>
      <c r="V5" s="137" t="s">
        <v>568</v>
      </c>
      <c r="W5" s="137" t="s">
        <v>567</v>
      </c>
      <c r="X5" s="137" t="s">
        <v>569</v>
      </c>
      <c r="Y5" s="137" t="s">
        <v>40</v>
      </c>
      <c r="Z5" s="148" t="s">
        <v>39</v>
      </c>
      <c r="AA5" s="148" t="s">
        <v>570</v>
      </c>
    </row>
    <row r="6" spans="1:27">
      <c r="A6" s="129">
        <v>1</v>
      </c>
      <c r="B6" s="139" t="s">
        <v>735</v>
      </c>
      <c r="C6" s="141" t="s">
        <v>744</v>
      </c>
      <c r="D6" s="129" t="s">
        <v>745</v>
      </c>
      <c r="E6" s="129"/>
      <c r="F6" s="129" t="s">
        <v>745</v>
      </c>
      <c r="G6" s="129"/>
      <c r="H6" s="129" t="s">
        <v>745</v>
      </c>
      <c r="I6" s="129"/>
      <c r="J6" s="129" t="s">
        <v>745</v>
      </c>
      <c r="K6" s="129"/>
      <c r="L6" s="129" t="s">
        <v>744</v>
      </c>
      <c r="M6" s="129" t="s">
        <v>744</v>
      </c>
      <c r="N6" s="129" t="s">
        <v>745</v>
      </c>
      <c r="O6" s="129"/>
      <c r="P6" s="129" t="s">
        <v>745</v>
      </c>
      <c r="Q6" s="129" t="s">
        <v>745</v>
      </c>
      <c r="R6" s="129" t="s">
        <v>745</v>
      </c>
      <c r="S6" s="129"/>
      <c r="T6" s="129" t="s">
        <v>745</v>
      </c>
      <c r="U6" s="129" t="s">
        <v>745</v>
      </c>
      <c r="V6" s="129"/>
      <c r="W6" s="129" t="s">
        <v>745</v>
      </c>
      <c r="X6" s="386">
        <v>0.99</v>
      </c>
      <c r="Y6" s="129"/>
      <c r="Z6" s="129" t="s">
        <v>745</v>
      </c>
      <c r="AA6" s="129"/>
    </row>
    <row r="7" spans="1:27">
      <c r="A7" s="129">
        <v>2</v>
      </c>
      <c r="B7" s="110" t="s">
        <v>736</v>
      </c>
      <c r="C7" s="110" t="s">
        <v>744</v>
      </c>
      <c r="D7" s="129" t="s">
        <v>745</v>
      </c>
      <c r="E7" s="129"/>
      <c r="F7" s="129" t="s">
        <v>745</v>
      </c>
      <c r="G7" s="129"/>
      <c r="H7" s="129" t="s">
        <v>745</v>
      </c>
      <c r="I7" s="129"/>
      <c r="J7" s="129" t="s">
        <v>745</v>
      </c>
      <c r="K7" s="129"/>
      <c r="L7" s="129" t="s">
        <v>744</v>
      </c>
      <c r="M7" s="129" t="s">
        <v>744</v>
      </c>
      <c r="N7" s="129" t="s">
        <v>745</v>
      </c>
      <c r="O7" s="129"/>
      <c r="P7" s="129" t="s">
        <v>745</v>
      </c>
      <c r="Q7" s="129" t="s">
        <v>745</v>
      </c>
      <c r="R7" s="129" t="s">
        <v>745</v>
      </c>
      <c r="S7" s="129"/>
      <c r="T7" s="129" t="s">
        <v>745</v>
      </c>
      <c r="U7" s="129" t="s">
        <v>745</v>
      </c>
      <c r="V7" s="129"/>
      <c r="W7" s="129" t="s">
        <v>745</v>
      </c>
      <c r="X7" s="386">
        <v>0.98</v>
      </c>
      <c r="Y7" s="129"/>
      <c r="Z7" s="129" t="s">
        <v>745</v>
      </c>
      <c r="AA7" s="129"/>
    </row>
    <row r="8" spans="1:27">
      <c r="A8" s="129">
        <v>3</v>
      </c>
      <c r="B8" s="110" t="s">
        <v>738</v>
      </c>
      <c r="C8" s="110" t="s">
        <v>744</v>
      </c>
      <c r="D8" s="129" t="s">
        <v>745</v>
      </c>
      <c r="E8" s="129"/>
      <c r="F8" s="129" t="s">
        <v>745</v>
      </c>
      <c r="G8" s="129"/>
      <c r="H8" s="129" t="s">
        <v>745</v>
      </c>
      <c r="I8" s="129"/>
      <c r="J8" s="129" t="s">
        <v>745</v>
      </c>
      <c r="K8" s="129"/>
      <c r="L8" s="129" t="s">
        <v>744</v>
      </c>
      <c r="M8" s="129" t="s">
        <v>744</v>
      </c>
      <c r="N8" s="129" t="s">
        <v>745</v>
      </c>
      <c r="O8" s="129"/>
      <c r="P8" s="129" t="s">
        <v>745</v>
      </c>
      <c r="Q8" s="129" t="s">
        <v>745</v>
      </c>
      <c r="R8" s="129" t="s">
        <v>745</v>
      </c>
      <c r="S8" s="129"/>
      <c r="T8" s="129" t="s">
        <v>745</v>
      </c>
      <c r="U8" s="129" t="s">
        <v>745</v>
      </c>
      <c r="V8" s="129"/>
      <c r="W8" s="129" t="s">
        <v>745</v>
      </c>
      <c r="X8" s="386">
        <v>0.92</v>
      </c>
      <c r="Y8" s="129"/>
      <c r="Z8" s="129" t="s">
        <v>745</v>
      </c>
      <c r="AA8" s="129"/>
    </row>
    <row r="9" spans="1:27">
      <c r="A9" s="129">
        <v>4</v>
      </c>
      <c r="B9" s="110" t="s">
        <v>737</v>
      </c>
      <c r="C9" s="110" t="s">
        <v>744</v>
      </c>
      <c r="D9" s="129" t="s">
        <v>745</v>
      </c>
      <c r="E9" s="129"/>
      <c r="F9" s="129" t="s">
        <v>745</v>
      </c>
      <c r="G9" s="129"/>
      <c r="H9" s="129" t="s">
        <v>745</v>
      </c>
      <c r="I9" s="129"/>
      <c r="J9" s="129" t="s">
        <v>745</v>
      </c>
      <c r="K9" s="129"/>
      <c r="L9" s="129" t="s">
        <v>744</v>
      </c>
      <c r="M9" s="129" t="s">
        <v>744</v>
      </c>
      <c r="N9" s="129" t="s">
        <v>745</v>
      </c>
      <c r="O9" s="129"/>
      <c r="P9" s="129" t="s">
        <v>745</v>
      </c>
      <c r="Q9" s="129" t="s">
        <v>745</v>
      </c>
      <c r="R9" s="129" t="s">
        <v>745</v>
      </c>
      <c r="S9" s="129"/>
      <c r="T9" s="129" t="s">
        <v>745</v>
      </c>
      <c r="U9" s="129" t="s">
        <v>745</v>
      </c>
      <c r="V9" s="129"/>
      <c r="W9" s="129" t="s">
        <v>745</v>
      </c>
      <c r="X9" s="386">
        <v>0.95</v>
      </c>
      <c r="Y9" s="129"/>
      <c r="Z9" s="129" t="s">
        <v>745</v>
      </c>
      <c r="AA9" s="129"/>
    </row>
    <row r="10" spans="1:27">
      <c r="A10" s="129">
        <v>5</v>
      </c>
      <c r="B10" s="159" t="s">
        <v>739</v>
      </c>
      <c r="C10" s="159" t="s">
        <v>745</v>
      </c>
      <c r="D10" s="129" t="s">
        <v>745</v>
      </c>
      <c r="E10" s="129"/>
      <c r="F10" s="129" t="s">
        <v>745</v>
      </c>
      <c r="G10" s="129"/>
      <c r="H10" s="129" t="s">
        <v>745</v>
      </c>
      <c r="I10" s="129"/>
      <c r="J10" s="129" t="s">
        <v>745</v>
      </c>
      <c r="K10" s="129"/>
      <c r="L10" s="129" t="s">
        <v>744</v>
      </c>
      <c r="M10" s="129" t="s">
        <v>744</v>
      </c>
      <c r="N10" s="129" t="s">
        <v>745</v>
      </c>
      <c r="O10" s="129"/>
      <c r="P10" s="129" t="s">
        <v>745</v>
      </c>
      <c r="Q10" s="129" t="s">
        <v>745</v>
      </c>
      <c r="R10" s="129" t="s">
        <v>746</v>
      </c>
      <c r="S10" s="129"/>
      <c r="T10" s="129" t="s">
        <v>745</v>
      </c>
      <c r="U10" s="129" t="s">
        <v>745</v>
      </c>
      <c r="V10" s="129"/>
      <c r="W10" s="129" t="s">
        <v>745</v>
      </c>
      <c r="X10" s="386">
        <v>0.98</v>
      </c>
      <c r="Y10" s="129"/>
      <c r="Z10" s="129" t="s">
        <v>746</v>
      </c>
      <c r="AA10" s="129"/>
    </row>
    <row r="11" spans="1:27">
      <c r="A11" s="129">
        <v>6</v>
      </c>
      <c r="B11" s="159" t="s">
        <v>740</v>
      </c>
      <c r="C11" s="159" t="s">
        <v>745</v>
      </c>
      <c r="D11" s="129" t="s">
        <v>745</v>
      </c>
      <c r="E11" s="129"/>
      <c r="F11" s="129" t="s">
        <v>745</v>
      </c>
      <c r="G11" s="129"/>
      <c r="H11" s="129" t="s">
        <v>745</v>
      </c>
      <c r="I11" s="129"/>
      <c r="J11" s="129" t="s">
        <v>746</v>
      </c>
      <c r="K11" s="129"/>
      <c r="L11" s="129" t="s">
        <v>744</v>
      </c>
      <c r="M11" s="129" t="s">
        <v>744</v>
      </c>
      <c r="N11" s="129" t="s">
        <v>745</v>
      </c>
      <c r="O11" s="129"/>
      <c r="P11" s="129" t="s">
        <v>745</v>
      </c>
      <c r="Q11" s="129" t="s">
        <v>745</v>
      </c>
      <c r="R11" s="129" t="s">
        <v>745</v>
      </c>
      <c r="S11" s="129"/>
      <c r="T11" s="129" t="s">
        <v>745</v>
      </c>
      <c r="U11" s="129" t="s">
        <v>745</v>
      </c>
      <c r="V11" s="129"/>
      <c r="W11" s="129" t="s">
        <v>745</v>
      </c>
      <c r="X11" s="386">
        <v>0.98</v>
      </c>
      <c r="Y11" s="129"/>
      <c r="Z11" s="129" t="s">
        <v>746</v>
      </c>
      <c r="AA11" s="129"/>
    </row>
    <row r="12" spans="1:27">
      <c r="A12" s="129">
        <v>7</v>
      </c>
      <c r="B12" s="159" t="s">
        <v>741</v>
      </c>
      <c r="C12" s="159" t="s">
        <v>745</v>
      </c>
      <c r="D12" s="129" t="s">
        <v>745</v>
      </c>
      <c r="E12" s="129"/>
      <c r="F12" s="129" t="s">
        <v>745</v>
      </c>
      <c r="G12" s="129"/>
      <c r="H12" s="129" t="s">
        <v>745</v>
      </c>
      <c r="I12" s="129"/>
      <c r="J12" s="129" t="s">
        <v>745</v>
      </c>
      <c r="K12" s="129"/>
      <c r="L12" s="129" t="s">
        <v>744</v>
      </c>
      <c r="M12" s="129" t="s">
        <v>744</v>
      </c>
      <c r="N12" s="129" t="s">
        <v>745</v>
      </c>
      <c r="O12" s="129"/>
      <c r="P12" s="129" t="s">
        <v>745</v>
      </c>
      <c r="Q12" s="129" t="s">
        <v>745</v>
      </c>
      <c r="R12" s="129" t="s">
        <v>745</v>
      </c>
      <c r="S12" s="129"/>
      <c r="T12" s="387" t="s">
        <v>745</v>
      </c>
      <c r="U12" s="129" t="s">
        <v>745</v>
      </c>
      <c r="V12" s="129"/>
      <c r="W12" s="129" t="s">
        <v>745</v>
      </c>
      <c r="X12" s="386">
        <v>0.95</v>
      </c>
      <c r="Y12" s="129"/>
      <c r="Z12" s="129" t="s">
        <v>745</v>
      </c>
      <c r="AA12" s="387"/>
    </row>
    <row r="13" spans="1:27">
      <c r="A13" s="129">
        <v>8</v>
      </c>
      <c r="B13" s="159" t="s">
        <v>742</v>
      </c>
      <c r="C13" s="159" t="s">
        <v>745</v>
      </c>
      <c r="D13" s="129" t="s">
        <v>745</v>
      </c>
      <c r="E13" s="129"/>
      <c r="F13" s="129" t="s">
        <v>745</v>
      </c>
      <c r="G13" s="129"/>
      <c r="H13" s="129" t="s">
        <v>745</v>
      </c>
      <c r="I13" s="129"/>
      <c r="J13" s="129" t="s">
        <v>745</v>
      </c>
      <c r="K13" s="129"/>
      <c r="L13" s="129" t="s">
        <v>744</v>
      </c>
      <c r="M13" s="129" t="s">
        <v>744</v>
      </c>
      <c r="N13" s="129" t="s">
        <v>745</v>
      </c>
      <c r="O13" s="129"/>
      <c r="P13" s="129" t="s">
        <v>745</v>
      </c>
      <c r="Q13" s="129" t="s">
        <v>745</v>
      </c>
      <c r="R13" s="129" t="s">
        <v>745</v>
      </c>
      <c r="S13" s="129"/>
      <c r="T13" s="129" t="s">
        <v>745</v>
      </c>
      <c r="U13" s="129" t="s">
        <v>745</v>
      </c>
      <c r="V13" s="129"/>
      <c r="W13" s="129" t="s">
        <v>745</v>
      </c>
      <c r="X13" s="386">
        <v>0.92</v>
      </c>
      <c r="Y13" s="129"/>
      <c r="Z13" s="129" t="s">
        <v>745</v>
      </c>
      <c r="AA13" s="129"/>
    </row>
    <row r="14" spans="1:27">
      <c r="A14" s="158">
        <v>9</v>
      </c>
      <c r="B14" s="158" t="s">
        <v>743</v>
      </c>
      <c r="C14" s="158" t="s">
        <v>744</v>
      </c>
      <c r="D14" s="129" t="s">
        <v>745</v>
      </c>
      <c r="E14" s="129"/>
      <c r="F14" s="129" t="s">
        <v>745</v>
      </c>
      <c r="G14" s="129"/>
      <c r="H14" s="129" t="s">
        <v>745</v>
      </c>
      <c r="I14" s="129"/>
      <c r="J14" s="129" t="s">
        <v>745</v>
      </c>
      <c r="K14" s="129"/>
      <c r="L14" s="129" t="s">
        <v>744</v>
      </c>
      <c r="M14" s="129" t="s">
        <v>744</v>
      </c>
      <c r="N14" s="129" t="s">
        <v>745</v>
      </c>
      <c r="O14" s="129"/>
      <c r="P14" s="129" t="s">
        <v>745</v>
      </c>
      <c r="Q14" s="129" t="s">
        <v>745</v>
      </c>
      <c r="R14" s="129" t="s">
        <v>745</v>
      </c>
      <c r="S14" s="129"/>
      <c r="T14" s="129" t="s">
        <v>745</v>
      </c>
      <c r="U14" s="129" t="s">
        <v>745</v>
      </c>
      <c r="V14" s="129"/>
      <c r="W14" s="129" t="s">
        <v>745</v>
      </c>
      <c r="X14" s="386">
        <v>0.88</v>
      </c>
      <c r="Y14" s="129"/>
      <c r="Z14" s="129" t="s">
        <v>745</v>
      </c>
      <c r="AA14" s="129"/>
    </row>
    <row r="15" spans="1:27">
      <c r="A15" s="158"/>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row>
    <row r="16" spans="1:27">
      <c r="A16" s="158"/>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c r="AA16" s="158"/>
    </row>
    <row r="17" spans="1:27">
      <c r="A17" s="8" t="s">
        <v>5</v>
      </c>
      <c r="B17" s="158"/>
      <c r="C17" s="143"/>
      <c r="D17" s="160">
        <v>9</v>
      </c>
      <c r="E17" s="160"/>
      <c r="F17" s="160">
        <v>9</v>
      </c>
      <c r="G17" s="160"/>
      <c r="H17" s="160">
        <v>9</v>
      </c>
      <c r="I17" s="160"/>
      <c r="J17" s="160">
        <v>9</v>
      </c>
      <c r="K17" s="160"/>
      <c r="L17" s="160"/>
      <c r="M17" s="160"/>
      <c r="N17" s="160">
        <v>9</v>
      </c>
      <c r="O17" s="160"/>
      <c r="P17" s="160">
        <v>9</v>
      </c>
      <c r="Q17" s="160">
        <v>9</v>
      </c>
      <c r="R17" s="160">
        <v>9</v>
      </c>
      <c r="S17" s="160"/>
      <c r="T17" s="160">
        <v>9</v>
      </c>
      <c r="U17" s="160">
        <v>9</v>
      </c>
      <c r="V17" s="160"/>
      <c r="W17" s="160">
        <v>9</v>
      </c>
      <c r="X17" s="160"/>
      <c r="Y17" s="160"/>
      <c r="Z17" s="160">
        <v>9</v>
      </c>
      <c r="AA17" s="160"/>
    </row>
    <row r="20" spans="1:27" ht="15.75">
      <c r="A20" s="161" t="s">
        <v>43</v>
      </c>
      <c r="B20" s="162"/>
      <c r="C20" s="162"/>
      <c r="D20" s="162"/>
    </row>
    <row r="21" spans="1:27">
      <c r="A21" s="30" t="s">
        <v>44</v>
      </c>
    </row>
    <row r="22" spans="1:27">
      <c r="A22" s="30" t="s">
        <v>45</v>
      </c>
    </row>
    <row r="23" spans="1:27">
      <c r="A23" s="30" t="s">
        <v>46</v>
      </c>
    </row>
    <row r="24" spans="1:27">
      <c r="A24" s="30" t="s">
        <v>499</v>
      </c>
    </row>
    <row r="25" spans="1:27">
      <c r="A25" s="30" t="s">
        <v>47</v>
      </c>
    </row>
    <row r="26" spans="1:27">
      <c r="A26" s="30" t="s">
        <v>48</v>
      </c>
    </row>
    <row r="27" spans="1:27">
      <c r="A27" s="30" t="s">
        <v>49</v>
      </c>
    </row>
    <row r="28" spans="1:27">
      <c r="A28" s="30" t="s">
        <v>50</v>
      </c>
    </row>
    <row r="29" spans="1:27">
      <c r="A29" s="30" t="s">
        <v>51</v>
      </c>
    </row>
    <row r="30" spans="1:27">
      <c r="A30" s="30" t="s">
        <v>500</v>
      </c>
    </row>
    <row r="31" spans="1:27">
      <c r="A31" s="30" t="s">
        <v>52</v>
      </c>
    </row>
  </sheetData>
  <mergeCells count="17">
    <mergeCell ref="Z3:AA4"/>
    <mergeCell ref="P4:Q4"/>
    <mergeCell ref="R4:T4"/>
    <mergeCell ref="U4:V4"/>
    <mergeCell ref="W4:Y4"/>
    <mergeCell ref="A1:Q1"/>
    <mergeCell ref="A2:E2"/>
    <mergeCell ref="A3:A5"/>
    <mergeCell ref="B3:B5"/>
    <mergeCell ref="C3:C5"/>
    <mergeCell ref="D3:E4"/>
    <mergeCell ref="F3:G4"/>
    <mergeCell ref="H3:I4"/>
    <mergeCell ref="J3:K4"/>
    <mergeCell ref="L3:M4"/>
    <mergeCell ref="N3:O4"/>
    <mergeCell ref="P3:S3"/>
  </mergeCells>
  <pageMargins left="0.7" right="0.7" top="0.75" bottom="0.75" header="0.3" footer="0.3"/>
  <pageSetup paperSize="9" orientation="portrait" horizontalDpi="4294967295" verticalDpi="4294967295" r:id="rId1"/>
</worksheet>
</file>

<file path=xl/worksheets/sheet10.xml><?xml version="1.0" encoding="utf-8"?>
<worksheet xmlns="http://schemas.openxmlformats.org/spreadsheetml/2006/main" xmlns:r="http://schemas.openxmlformats.org/officeDocument/2006/relationships">
  <dimension ref="A2:M113"/>
  <sheetViews>
    <sheetView tabSelected="1" zoomScale="90" zoomScaleNormal="90" workbookViewId="0">
      <selection activeCell="D69" sqref="D69"/>
    </sheetView>
  </sheetViews>
  <sheetFormatPr defaultColWidth="9.140625" defaultRowHeight="15"/>
  <cols>
    <col min="1" max="1" width="15.28515625" style="30" customWidth="1"/>
    <col min="2" max="2" width="32.28515625" style="30" customWidth="1"/>
    <col min="3" max="3" width="25.85546875" style="30" customWidth="1"/>
    <col min="4" max="4" width="23.140625" style="30" customWidth="1"/>
    <col min="5" max="5" width="25.28515625" style="30" customWidth="1"/>
    <col min="6" max="6" width="21.28515625" style="30" customWidth="1"/>
    <col min="7" max="7" width="24.85546875" style="30" customWidth="1"/>
    <col min="8" max="8" width="25.42578125" style="30" customWidth="1"/>
    <col min="9" max="16384" width="9.140625" style="30"/>
  </cols>
  <sheetData>
    <row r="2" spans="1:8" ht="18.75">
      <c r="A2" s="540" t="s">
        <v>993</v>
      </c>
      <c r="B2" s="540"/>
      <c r="C2" s="540"/>
      <c r="D2" s="540"/>
      <c r="E2" s="540"/>
      <c r="F2" s="540"/>
      <c r="G2" s="540"/>
      <c r="H2" s="540"/>
    </row>
    <row r="3" spans="1:8" ht="18.75" customHeight="1">
      <c r="A3" s="732" t="s">
        <v>495</v>
      </c>
      <c r="B3" s="732"/>
      <c r="C3" s="732"/>
      <c r="D3" s="732"/>
      <c r="E3" s="732"/>
      <c r="F3" s="512"/>
      <c r="G3" s="512"/>
      <c r="H3" s="512"/>
    </row>
    <row r="4" spans="1:8">
      <c r="A4" s="733" t="s">
        <v>269</v>
      </c>
      <c r="B4" s="733"/>
      <c r="C4" s="733"/>
      <c r="D4" s="733"/>
      <c r="E4" s="733"/>
      <c r="F4" s="733"/>
      <c r="G4" s="733"/>
      <c r="H4" s="733"/>
    </row>
    <row r="5" spans="1:8" s="11" customFormat="1" ht="105">
      <c r="A5" s="42" t="s">
        <v>270</v>
      </c>
      <c r="B5" s="42" t="s">
        <v>271</v>
      </c>
      <c r="C5" s="42" t="s">
        <v>272</v>
      </c>
      <c r="D5" s="42" t="s">
        <v>273</v>
      </c>
      <c r="E5" s="42" t="s">
        <v>274</v>
      </c>
      <c r="F5" s="42" t="s">
        <v>275</v>
      </c>
      <c r="G5" s="42" t="s">
        <v>604</v>
      </c>
      <c r="H5" s="42" t="s">
        <v>605</v>
      </c>
    </row>
    <row r="6" spans="1:8">
      <c r="A6" s="293">
        <v>1</v>
      </c>
      <c r="B6" s="293">
        <v>2</v>
      </c>
      <c r="C6" s="293">
        <v>3</v>
      </c>
      <c r="D6" s="293">
        <v>4</v>
      </c>
      <c r="E6" s="293">
        <v>5</v>
      </c>
      <c r="F6" s="293">
        <v>6</v>
      </c>
      <c r="G6" s="293">
        <v>7</v>
      </c>
      <c r="H6" s="293">
        <v>8</v>
      </c>
    </row>
    <row r="7" spans="1:8">
      <c r="A7" s="387">
        <v>9</v>
      </c>
      <c r="B7" s="387">
        <v>9</v>
      </c>
      <c r="C7" s="387">
        <v>21443</v>
      </c>
      <c r="D7" s="387">
        <v>25332</v>
      </c>
      <c r="E7" s="387">
        <v>31818</v>
      </c>
      <c r="F7" s="78">
        <f>C7+D7+E7</f>
        <v>78593</v>
      </c>
      <c r="G7" s="78">
        <f>ROUND(2*F7*110%,-0.1)</f>
        <v>172905</v>
      </c>
      <c r="H7" s="78">
        <f>ROUND((D7*110%+E7*2*110%),-0.1)</f>
        <v>97865</v>
      </c>
    </row>
    <row r="8" spans="1:8">
      <c r="A8" s="536"/>
      <c r="B8" s="536"/>
      <c r="C8" s="536"/>
      <c r="D8" s="536"/>
      <c r="E8" s="536"/>
      <c r="F8" s="536"/>
      <c r="G8" s="536"/>
      <c r="H8" s="536"/>
    </row>
    <row r="9" spans="1:8">
      <c r="A9" s="113"/>
    </row>
    <row r="10" spans="1:8">
      <c r="A10" s="733" t="s">
        <v>992</v>
      </c>
      <c r="B10" s="733"/>
      <c r="C10" s="733"/>
      <c r="D10" s="733"/>
      <c r="E10" s="733"/>
      <c r="F10" s="733"/>
      <c r="G10" s="733"/>
      <c r="H10" s="733"/>
    </row>
    <row r="11" spans="1:8" s="11" customFormat="1" ht="71.25" customHeight="1">
      <c r="A11" s="513" t="s">
        <v>270</v>
      </c>
      <c r="B11" s="513" t="s">
        <v>271</v>
      </c>
      <c r="C11" s="513" t="s">
        <v>991</v>
      </c>
      <c r="D11" s="513" t="s">
        <v>990</v>
      </c>
      <c r="E11" s="513" t="s">
        <v>276</v>
      </c>
      <c r="F11" s="513" t="s">
        <v>277</v>
      </c>
      <c r="G11" s="513" t="s">
        <v>989</v>
      </c>
    </row>
    <row r="12" spans="1:8" s="11" customFormat="1">
      <c r="A12" s="513">
        <v>1</v>
      </c>
      <c r="B12" s="513">
        <v>2</v>
      </c>
      <c r="C12" s="513">
        <v>3</v>
      </c>
      <c r="D12" s="513">
        <v>4</v>
      </c>
      <c r="E12" s="513">
        <v>5</v>
      </c>
      <c r="F12" s="513">
        <v>6</v>
      </c>
      <c r="G12" s="513">
        <v>7</v>
      </c>
    </row>
    <row r="13" spans="1:8">
      <c r="A13" s="294">
        <v>9</v>
      </c>
      <c r="B13" s="294">
        <v>9</v>
      </c>
      <c r="C13" s="294">
        <v>0</v>
      </c>
      <c r="D13" s="294">
        <v>73812</v>
      </c>
      <c r="E13" s="295">
        <f>C13+D13</f>
        <v>73812</v>
      </c>
      <c r="F13" s="295">
        <f>ROUND(52*E13*110%,-0.1)</f>
        <v>4222046</v>
      </c>
      <c r="G13" s="295">
        <f>ROUND(2*E13*110%,-0.1)</f>
        <v>162386</v>
      </c>
    </row>
    <row r="14" spans="1:8">
      <c r="A14" s="734" t="s">
        <v>606</v>
      </c>
      <c r="B14" s="734"/>
      <c r="C14" s="734"/>
      <c r="D14" s="536"/>
      <c r="E14" s="536"/>
      <c r="F14" s="536"/>
      <c r="G14" s="536"/>
    </row>
    <row r="15" spans="1:8">
      <c r="A15" s="537"/>
      <c r="B15" s="537"/>
      <c r="C15" s="537"/>
      <c r="D15" s="536"/>
      <c r="E15" s="536"/>
      <c r="F15" s="536"/>
      <c r="G15" s="536"/>
    </row>
    <row r="16" spans="1:8">
      <c r="A16" s="740" t="s">
        <v>988</v>
      </c>
      <c r="B16" s="733"/>
      <c r="C16" s="733"/>
      <c r="D16" s="733"/>
      <c r="E16" s="733"/>
      <c r="F16" s="733"/>
      <c r="G16" s="733"/>
      <c r="H16" s="733"/>
    </row>
    <row r="17" spans="1:8" ht="75">
      <c r="A17" s="513" t="s">
        <v>270</v>
      </c>
      <c r="B17" s="513" t="s">
        <v>271</v>
      </c>
      <c r="C17" s="513" t="s">
        <v>987</v>
      </c>
      <c r="D17" s="513" t="s">
        <v>986</v>
      </c>
      <c r="E17" s="513" t="s">
        <v>276</v>
      </c>
      <c r="F17" s="513" t="s">
        <v>277</v>
      </c>
      <c r="G17" s="513" t="s">
        <v>985</v>
      </c>
      <c r="H17" s="11"/>
    </row>
    <row r="18" spans="1:8">
      <c r="A18" s="513">
        <v>1</v>
      </c>
      <c r="B18" s="513">
        <v>2</v>
      </c>
      <c r="C18" s="513">
        <v>3</v>
      </c>
      <c r="D18" s="513">
        <v>4</v>
      </c>
      <c r="E18" s="513">
        <v>5</v>
      </c>
      <c r="F18" s="513">
        <v>6</v>
      </c>
      <c r="G18" s="513">
        <v>7</v>
      </c>
      <c r="H18" s="11"/>
    </row>
    <row r="19" spans="1:8">
      <c r="A19" s="387">
        <v>9</v>
      </c>
      <c r="B19" s="387">
        <v>9</v>
      </c>
      <c r="C19" s="387">
        <v>12214</v>
      </c>
      <c r="D19" s="387">
        <v>93936</v>
      </c>
      <c r="E19" s="78">
        <f>C19+D19</f>
        <v>106150</v>
      </c>
      <c r="F19" s="78">
        <f>ROUND(52*E19*110%,-0.1)</f>
        <v>6071780</v>
      </c>
      <c r="G19" s="78">
        <f>ROUND(2*E19*110%,-0.1)</f>
        <v>233530</v>
      </c>
    </row>
    <row r="20" spans="1:8">
      <c r="A20" s="734" t="s">
        <v>606</v>
      </c>
      <c r="B20" s="734"/>
      <c r="C20" s="734"/>
      <c r="D20" s="536"/>
      <c r="E20" s="536"/>
      <c r="F20" s="536"/>
      <c r="G20" s="536"/>
    </row>
    <row r="21" spans="1:8">
      <c r="A21" s="537"/>
      <c r="B21" s="537"/>
      <c r="C21" s="537"/>
      <c r="D21" s="536"/>
      <c r="E21" s="536"/>
      <c r="F21" s="536"/>
      <c r="G21" s="536"/>
    </row>
    <row r="22" spans="1:8">
      <c r="A22" s="741" t="s">
        <v>984</v>
      </c>
      <c r="B22" s="741"/>
      <c r="C22" s="741"/>
      <c r="D22" s="741"/>
      <c r="E22" s="741"/>
      <c r="F22" s="741"/>
      <c r="G22" s="741"/>
    </row>
    <row r="23" spans="1:8" ht="67.5" customHeight="1">
      <c r="A23" s="137" t="s">
        <v>270</v>
      </c>
      <c r="B23" s="137" t="s">
        <v>271</v>
      </c>
      <c r="C23" s="137" t="s">
        <v>278</v>
      </c>
      <c r="D23" s="137" t="s">
        <v>279</v>
      </c>
      <c r="E23" s="137" t="s">
        <v>280</v>
      </c>
      <c r="F23" s="137" t="s">
        <v>607</v>
      </c>
      <c r="G23" s="137" t="s">
        <v>281</v>
      </c>
    </row>
    <row r="24" spans="1:8">
      <c r="A24" s="137">
        <v>1</v>
      </c>
      <c r="B24" s="137">
        <v>2</v>
      </c>
      <c r="C24" s="137">
        <v>3</v>
      </c>
      <c r="D24" s="137">
        <v>4</v>
      </c>
      <c r="E24" s="137">
        <v>5</v>
      </c>
      <c r="F24" s="137">
        <v>6</v>
      </c>
      <c r="G24" s="137">
        <v>7</v>
      </c>
    </row>
    <row r="25" spans="1:8">
      <c r="A25" s="294">
        <v>9</v>
      </c>
      <c r="B25" s="294">
        <v>9</v>
      </c>
      <c r="C25" s="294">
        <v>11349</v>
      </c>
      <c r="D25" s="294">
        <v>11348</v>
      </c>
      <c r="E25" s="295">
        <f>C25+D25</f>
        <v>22697</v>
      </c>
      <c r="F25" s="295">
        <f>ROUND(360*E25*110%,-0.1)</f>
        <v>8988012</v>
      </c>
      <c r="G25" s="295">
        <f>ROUND(80*C25*110%,-0.1)</f>
        <v>998712</v>
      </c>
    </row>
    <row r="26" spans="1:8">
      <c r="A26" s="535"/>
    </row>
    <row r="27" spans="1:8">
      <c r="A27" s="733" t="s">
        <v>983</v>
      </c>
      <c r="B27" s="733"/>
      <c r="C27" s="733"/>
      <c r="D27" s="733"/>
      <c r="E27" s="733"/>
      <c r="F27" s="11"/>
      <c r="G27" s="11"/>
    </row>
    <row r="28" spans="1:8" ht="75">
      <c r="A28" s="41" t="s">
        <v>270</v>
      </c>
      <c r="B28" s="41" t="s">
        <v>271</v>
      </c>
      <c r="C28" s="41" t="s">
        <v>608</v>
      </c>
      <c r="D28" s="41" t="s">
        <v>282</v>
      </c>
      <c r="E28" s="41" t="s">
        <v>283</v>
      </c>
    </row>
    <row r="29" spans="1:8">
      <c r="A29" s="41">
        <v>1</v>
      </c>
      <c r="B29" s="41">
        <v>2</v>
      </c>
      <c r="C29" s="41">
        <v>3</v>
      </c>
      <c r="D29" s="41">
        <v>6</v>
      </c>
      <c r="E29" s="41">
        <v>8</v>
      </c>
    </row>
    <row r="30" spans="1:8">
      <c r="A30" s="294">
        <v>9</v>
      </c>
      <c r="B30" s="294">
        <v>9</v>
      </c>
      <c r="C30" s="294">
        <v>266241</v>
      </c>
      <c r="D30" s="295">
        <f>ROUND(52*C30*110%,-0.1)</f>
        <v>15228985</v>
      </c>
      <c r="E30" s="295">
        <f>ROUND(2*C30*110%,-0.1)</f>
        <v>585730</v>
      </c>
    </row>
    <row r="31" spans="1:8">
      <c r="A31" s="742" t="s">
        <v>284</v>
      </c>
      <c r="B31" s="742"/>
      <c r="C31" s="742"/>
      <c r="D31" s="742"/>
      <c r="E31" s="742"/>
      <c r="F31" s="742"/>
    </row>
    <row r="32" spans="1:8">
      <c r="A32" s="531"/>
      <c r="B32" s="531"/>
      <c r="C32" s="531"/>
      <c r="D32" s="531"/>
      <c r="E32" s="531"/>
      <c r="F32" s="531"/>
    </row>
    <row r="33" spans="1:6" ht="24.75" customHeight="1">
      <c r="A33" s="743" t="s">
        <v>609</v>
      </c>
      <c r="B33" s="743"/>
      <c r="C33" s="743"/>
      <c r="D33" s="743"/>
      <c r="E33" s="531"/>
      <c r="F33" s="531"/>
    </row>
    <row r="34" spans="1:6">
      <c r="A34" s="531"/>
      <c r="B34" s="132" t="s">
        <v>610</v>
      </c>
      <c r="C34" s="511"/>
      <c r="D34" s="531"/>
      <c r="E34" s="531"/>
      <c r="F34" s="531"/>
    </row>
    <row r="35" spans="1:6">
      <c r="A35" s="531"/>
      <c r="B35" s="132" t="s">
        <v>611</v>
      </c>
      <c r="C35" s="511"/>
      <c r="D35" s="531"/>
      <c r="E35" s="531"/>
      <c r="F35" s="531"/>
    </row>
    <row r="36" spans="1:6" s="91" customFormat="1">
      <c r="A36" s="735" t="s">
        <v>0</v>
      </c>
      <c r="B36" s="735"/>
      <c r="C36" s="514" t="s">
        <v>612</v>
      </c>
      <c r="D36" s="514" t="s">
        <v>286</v>
      </c>
      <c r="E36" s="531"/>
      <c r="F36" s="531"/>
    </row>
    <row r="37" spans="1:6">
      <c r="A37" s="736" t="s">
        <v>287</v>
      </c>
      <c r="B37" s="736"/>
      <c r="C37" s="534"/>
      <c r="D37" s="534"/>
      <c r="E37" s="531"/>
      <c r="F37" s="531"/>
    </row>
    <row r="38" spans="1:6" ht="25.5">
      <c r="A38" s="527">
        <v>1</v>
      </c>
      <c r="B38" s="526" t="s">
        <v>288</v>
      </c>
      <c r="C38" s="527" t="s">
        <v>925</v>
      </c>
      <c r="D38" s="534"/>
      <c r="E38" s="531"/>
      <c r="F38" s="531"/>
    </row>
    <row r="39" spans="1:6" ht="38.25">
      <c r="A39" s="527">
        <v>2</v>
      </c>
      <c r="B39" s="526" t="s">
        <v>289</v>
      </c>
      <c r="C39" s="527" t="s">
        <v>925</v>
      </c>
      <c r="D39" s="534"/>
      <c r="E39" s="531"/>
      <c r="F39" s="531"/>
    </row>
    <row r="40" spans="1:6">
      <c r="A40" s="527">
        <v>3</v>
      </c>
      <c r="B40" s="526" t="s">
        <v>613</v>
      </c>
      <c r="C40" s="527" t="s">
        <v>982</v>
      </c>
      <c r="D40" s="299"/>
      <c r="E40" s="531"/>
      <c r="F40" s="531"/>
    </row>
    <row r="41" spans="1:6">
      <c r="A41" s="527">
        <v>4</v>
      </c>
      <c r="B41" s="526" t="s">
        <v>614</v>
      </c>
      <c r="C41" s="527" t="s">
        <v>925</v>
      </c>
      <c r="D41" s="534"/>
      <c r="E41" s="531"/>
      <c r="F41" s="531"/>
    </row>
    <row r="42" spans="1:6" ht="25.5">
      <c r="A42" s="527">
        <v>5</v>
      </c>
      <c r="B42" s="526" t="s">
        <v>615</v>
      </c>
      <c r="C42" s="527" t="s">
        <v>860</v>
      </c>
      <c r="D42" s="299"/>
      <c r="E42" s="531"/>
      <c r="F42" s="531"/>
    </row>
    <row r="43" spans="1:6" ht="25.5">
      <c r="A43" s="527">
        <v>6</v>
      </c>
      <c r="B43" s="526" t="s">
        <v>290</v>
      </c>
      <c r="C43" s="527" t="s">
        <v>981</v>
      </c>
      <c r="D43" s="299"/>
      <c r="E43" s="531"/>
      <c r="F43" s="531"/>
    </row>
    <row r="44" spans="1:6">
      <c r="A44" s="527">
        <v>7</v>
      </c>
      <c r="B44" s="526" t="s">
        <v>291</v>
      </c>
      <c r="C44" s="527">
        <v>15</v>
      </c>
      <c r="D44" s="299"/>
      <c r="E44" s="531"/>
      <c r="F44" s="531"/>
    </row>
    <row r="45" spans="1:6">
      <c r="A45" s="527">
        <v>8</v>
      </c>
      <c r="B45" s="526" t="s">
        <v>292</v>
      </c>
      <c r="C45" s="527"/>
      <c r="D45" s="300"/>
      <c r="E45" s="531"/>
      <c r="F45" s="531"/>
    </row>
    <row r="46" spans="1:6" ht="38.25">
      <c r="A46" s="527">
        <v>9</v>
      </c>
      <c r="B46" s="526" t="s">
        <v>616</v>
      </c>
      <c r="C46" s="527">
        <v>9.35</v>
      </c>
      <c r="D46" s="300"/>
      <c r="E46" s="531"/>
      <c r="F46" s="531"/>
    </row>
    <row r="47" spans="1:6" ht="38.25">
      <c r="A47" s="527">
        <v>10</v>
      </c>
      <c r="B47" s="526" t="s">
        <v>617</v>
      </c>
      <c r="C47" s="527" t="s">
        <v>976</v>
      </c>
      <c r="D47" s="534" t="s">
        <v>975</v>
      </c>
      <c r="E47" s="531"/>
      <c r="F47" s="531"/>
    </row>
    <row r="48" spans="1:6">
      <c r="A48" s="737" t="s">
        <v>980</v>
      </c>
      <c r="B48" s="738"/>
      <c r="C48" s="534"/>
      <c r="D48" s="534"/>
      <c r="E48" s="531"/>
      <c r="F48" s="531"/>
    </row>
    <row r="49" spans="1:7" ht="25.5">
      <c r="A49" s="527">
        <v>1</v>
      </c>
      <c r="B49" s="526" t="s">
        <v>979</v>
      </c>
      <c r="C49" s="527" t="s">
        <v>925</v>
      </c>
      <c r="D49" s="534"/>
      <c r="E49" s="531"/>
      <c r="F49" s="531"/>
    </row>
    <row r="50" spans="1:7" ht="38.25">
      <c r="A50" s="527">
        <v>2</v>
      </c>
      <c r="B50" s="526" t="s">
        <v>978</v>
      </c>
      <c r="C50" s="527" t="s">
        <v>925</v>
      </c>
      <c r="D50" s="534"/>
      <c r="E50" s="531"/>
      <c r="F50" s="531"/>
    </row>
    <row r="51" spans="1:7">
      <c r="A51" s="527">
        <v>3</v>
      </c>
      <c r="B51" s="526" t="s">
        <v>618</v>
      </c>
      <c r="C51" s="527" t="s">
        <v>977</v>
      </c>
      <c r="D51" s="299"/>
      <c r="E51" s="531"/>
      <c r="F51" s="531"/>
    </row>
    <row r="52" spans="1:7" ht="25.5">
      <c r="A52" s="527">
        <v>4</v>
      </c>
      <c r="B52" s="526" t="s">
        <v>619</v>
      </c>
      <c r="C52" s="527" t="s">
        <v>925</v>
      </c>
      <c r="D52" s="534"/>
      <c r="E52" s="531"/>
      <c r="F52" s="531"/>
    </row>
    <row r="53" spans="1:7" ht="25.5">
      <c r="A53" s="527">
        <v>5</v>
      </c>
      <c r="B53" s="526" t="s">
        <v>293</v>
      </c>
      <c r="C53" s="527">
        <v>0.48</v>
      </c>
      <c r="D53" s="299"/>
      <c r="E53" s="531"/>
      <c r="F53" s="531"/>
    </row>
    <row r="54" spans="1:7">
      <c r="A54" s="527">
        <v>6</v>
      </c>
      <c r="B54" s="526" t="s">
        <v>292</v>
      </c>
      <c r="C54" s="527"/>
      <c r="D54" s="299"/>
      <c r="E54" s="531"/>
      <c r="F54" s="531"/>
    </row>
    <row r="55" spans="1:7" ht="38.25">
      <c r="A55" s="527">
        <v>7</v>
      </c>
      <c r="B55" s="526" t="s">
        <v>620</v>
      </c>
      <c r="C55" s="527">
        <v>11.32</v>
      </c>
      <c r="D55" s="299"/>
      <c r="E55" s="531"/>
      <c r="F55" s="531"/>
    </row>
    <row r="56" spans="1:7" ht="38.25">
      <c r="A56" s="527">
        <v>8</v>
      </c>
      <c r="B56" s="526" t="s">
        <v>621</v>
      </c>
      <c r="C56" s="527" t="s">
        <v>976</v>
      </c>
      <c r="D56" s="534" t="s">
        <v>975</v>
      </c>
      <c r="E56" s="531"/>
      <c r="F56" s="531"/>
    </row>
    <row r="57" spans="1:7">
      <c r="A57" s="739" t="s">
        <v>974</v>
      </c>
      <c r="B57" s="739"/>
      <c r="C57" s="534"/>
      <c r="D57" s="534"/>
      <c r="E57" s="531"/>
      <c r="F57" s="531"/>
    </row>
    <row r="58" spans="1:7" ht="25.5">
      <c r="A58" s="527">
        <v>1</v>
      </c>
      <c r="B58" s="526" t="s">
        <v>973</v>
      </c>
      <c r="C58" s="527">
        <v>54370</v>
      </c>
      <c r="D58" s="532">
        <v>0.51219999999999999</v>
      </c>
      <c r="E58" s="531"/>
      <c r="F58" s="531"/>
    </row>
    <row r="59" spans="1:7" ht="38.25">
      <c r="A59" s="527">
        <v>2</v>
      </c>
      <c r="B59" s="526" t="s">
        <v>972</v>
      </c>
      <c r="C59" s="527" t="s">
        <v>925</v>
      </c>
      <c r="D59" s="533" t="s">
        <v>971</v>
      </c>
      <c r="E59" s="531"/>
      <c r="F59" s="531"/>
    </row>
    <row r="60" spans="1:7" ht="13.5" customHeight="1">
      <c r="A60" s="527">
        <v>3</v>
      </c>
      <c r="B60" s="526" t="s">
        <v>970</v>
      </c>
      <c r="C60" s="527" t="s">
        <v>969</v>
      </c>
      <c r="D60" s="530">
        <v>1</v>
      </c>
      <c r="E60" s="531"/>
      <c r="F60" s="531"/>
    </row>
    <row r="61" spans="1:7" ht="25.5">
      <c r="A61" s="527">
        <v>4</v>
      </c>
      <c r="B61" s="526" t="s">
        <v>968</v>
      </c>
      <c r="C61" s="527" t="s">
        <v>967</v>
      </c>
      <c r="D61" s="532">
        <v>0.22770000000000001</v>
      </c>
      <c r="E61" s="531"/>
      <c r="F61" s="531"/>
    </row>
    <row r="62" spans="1:7">
      <c r="A62" s="527">
        <v>5</v>
      </c>
      <c r="B62" s="526" t="s">
        <v>966</v>
      </c>
      <c r="C62" s="527" t="s">
        <v>965</v>
      </c>
      <c r="D62" s="527"/>
      <c r="E62" s="531"/>
      <c r="F62" s="531"/>
    </row>
    <row r="63" spans="1:7">
      <c r="A63" s="527">
        <v>6</v>
      </c>
      <c r="B63" s="526" t="s">
        <v>292</v>
      </c>
      <c r="C63" s="727" t="s">
        <v>964</v>
      </c>
      <c r="D63" s="728"/>
      <c r="E63" s="729" t="s">
        <v>963</v>
      </c>
      <c r="F63" s="730"/>
      <c r="G63" s="730"/>
    </row>
    <row r="64" spans="1:7" ht="38.25">
      <c r="A64" s="527">
        <v>7</v>
      </c>
      <c r="B64" s="526" t="s">
        <v>962</v>
      </c>
      <c r="C64" s="527" t="s">
        <v>961</v>
      </c>
      <c r="D64" s="530"/>
      <c r="E64" s="731"/>
      <c r="F64" s="730"/>
      <c r="G64" s="730"/>
    </row>
    <row r="65" spans="1:13" ht="38.25">
      <c r="A65" s="527">
        <v>8</v>
      </c>
      <c r="B65" s="526" t="s">
        <v>960</v>
      </c>
      <c r="C65" s="129" t="s">
        <v>959</v>
      </c>
      <c r="D65" s="386"/>
      <c r="E65" s="731"/>
      <c r="F65" s="730"/>
      <c r="G65" s="730"/>
    </row>
    <row r="66" spans="1:13">
      <c r="A66" s="529"/>
      <c r="B66" s="528"/>
    </row>
    <row r="67" spans="1:13">
      <c r="A67" s="739" t="s">
        <v>958</v>
      </c>
      <c r="B67" s="739"/>
    </row>
    <row r="68" spans="1:13" ht="38.25">
      <c r="A68" s="527">
        <v>1</v>
      </c>
      <c r="B68" s="526" t="s">
        <v>957</v>
      </c>
      <c r="C68" s="386">
        <v>0.4</v>
      </c>
    </row>
    <row r="69" spans="1:13" ht="38.25">
      <c r="A69" s="527">
        <v>2</v>
      </c>
      <c r="B69" s="526" t="s">
        <v>956</v>
      </c>
      <c r="C69" s="386">
        <v>0.4</v>
      </c>
    </row>
    <row r="70" spans="1:13">
      <c r="A70" s="527">
        <v>3</v>
      </c>
      <c r="B70" s="526" t="s">
        <v>955</v>
      </c>
      <c r="C70" s="129">
        <v>81014409</v>
      </c>
    </row>
    <row r="71" spans="1:13" ht="25.5">
      <c r="A71" s="527">
        <v>4</v>
      </c>
      <c r="B71" s="526" t="s">
        <v>954</v>
      </c>
      <c r="C71" s="129">
        <v>894780</v>
      </c>
    </row>
    <row r="72" spans="1:13" ht="13.5" customHeight="1">
      <c r="A72" s="527">
        <v>5</v>
      </c>
      <c r="B72" s="526" t="s">
        <v>953</v>
      </c>
      <c r="C72" s="129" t="s">
        <v>997</v>
      </c>
    </row>
    <row r="73" spans="1:13">
      <c r="A73" s="527">
        <v>6</v>
      </c>
      <c r="B73" s="526" t="s">
        <v>292</v>
      </c>
      <c r="C73" s="129"/>
    </row>
    <row r="74" spans="1:13" ht="38.25">
      <c r="A74" s="527">
        <v>7</v>
      </c>
      <c r="B74" s="526" t="s">
        <v>952</v>
      </c>
      <c r="C74" s="129" t="s">
        <v>998</v>
      </c>
    </row>
    <row r="75" spans="1:13" ht="38.25">
      <c r="A75" s="527">
        <v>8</v>
      </c>
      <c r="B75" s="526" t="s">
        <v>951</v>
      </c>
      <c r="C75" s="129" t="s">
        <v>999</v>
      </c>
    </row>
    <row r="76" spans="1:13" ht="22.5" customHeight="1">
      <c r="A76" s="756" t="s">
        <v>295</v>
      </c>
      <c r="B76" s="756"/>
      <c r="C76" s="524"/>
      <c r="D76" s="524"/>
      <c r="E76" s="524"/>
      <c r="F76" s="525"/>
      <c r="G76" s="524"/>
      <c r="H76" s="524"/>
      <c r="I76" s="524"/>
      <c r="J76" s="524"/>
      <c r="K76" s="524"/>
      <c r="L76" s="524"/>
      <c r="M76" s="524"/>
    </row>
    <row r="77" spans="1:13" ht="15" customHeight="1">
      <c r="A77" s="757" t="s">
        <v>296</v>
      </c>
      <c r="B77" s="757"/>
      <c r="C77" s="757"/>
      <c r="D77" s="757"/>
      <c r="E77" s="757"/>
      <c r="F77" s="757"/>
      <c r="G77" s="757"/>
      <c r="H77" s="757"/>
      <c r="I77" s="524"/>
      <c r="J77" s="524"/>
      <c r="K77" s="524"/>
      <c r="L77" s="524"/>
      <c r="M77" s="524"/>
    </row>
    <row r="78" spans="1:13" ht="30" customHeight="1">
      <c r="A78" s="757"/>
      <c r="B78" s="757"/>
      <c r="C78" s="757"/>
      <c r="D78" s="757"/>
      <c r="E78" s="757"/>
      <c r="F78" s="757"/>
      <c r="G78" s="757"/>
      <c r="H78" s="757"/>
      <c r="I78" s="524"/>
      <c r="J78" s="524"/>
      <c r="K78" s="524"/>
      <c r="L78" s="524"/>
      <c r="M78" s="524"/>
    </row>
    <row r="79" spans="1:13">
      <c r="A79" s="524"/>
      <c r="B79" s="524"/>
      <c r="C79" s="524"/>
      <c r="D79" s="524"/>
      <c r="E79" s="524"/>
      <c r="F79" s="525"/>
      <c r="G79" s="524"/>
      <c r="H79" s="524"/>
      <c r="I79" s="524"/>
      <c r="J79" s="524"/>
      <c r="K79" s="524"/>
      <c r="L79" s="524"/>
      <c r="M79" s="524"/>
    </row>
    <row r="80" spans="1:13" ht="16.5" thickBot="1">
      <c r="A80" s="752" t="s">
        <v>622</v>
      </c>
      <c r="B80" s="752"/>
      <c r="C80" s="752"/>
      <c r="D80" s="752"/>
      <c r="E80" s="752"/>
      <c r="F80" s="752"/>
      <c r="G80" s="524"/>
      <c r="H80" s="524"/>
      <c r="I80" s="524"/>
      <c r="J80" s="524"/>
      <c r="K80" s="524"/>
      <c r="L80" s="524"/>
      <c r="M80" s="524"/>
    </row>
    <row r="81" spans="1:13" ht="16.5" thickBot="1">
      <c r="A81" s="753" t="s">
        <v>297</v>
      </c>
      <c r="B81" s="754"/>
      <c r="C81" s="754" t="s">
        <v>298</v>
      </c>
      <c r="D81" s="754"/>
      <c r="E81" s="754"/>
      <c r="F81" s="754"/>
      <c r="G81" s="755"/>
      <c r="H81" s="524"/>
      <c r="I81" s="524"/>
      <c r="J81" s="524"/>
      <c r="K81" s="524"/>
      <c r="L81" s="524"/>
      <c r="M81" s="524"/>
    </row>
    <row r="82" spans="1:13" ht="15.75">
      <c r="A82" s="744" t="s">
        <v>299</v>
      </c>
      <c r="B82" s="745"/>
      <c r="C82" s="746">
        <v>0.1</v>
      </c>
      <c r="D82" s="746"/>
      <c r="E82" s="746"/>
      <c r="F82" s="746"/>
      <c r="G82" s="747"/>
      <c r="H82" s="524"/>
      <c r="I82" s="524"/>
      <c r="J82" s="524"/>
      <c r="K82" s="524"/>
      <c r="L82" s="524"/>
      <c r="M82" s="524"/>
    </row>
    <row r="83" spans="1:13" ht="15.75">
      <c r="A83" s="744" t="s">
        <v>950</v>
      </c>
      <c r="B83" s="745"/>
      <c r="C83" s="746">
        <v>0.12</v>
      </c>
      <c r="D83" s="746"/>
      <c r="E83" s="746"/>
      <c r="F83" s="746"/>
      <c r="G83" s="747"/>
      <c r="H83" s="524"/>
      <c r="I83" s="524"/>
      <c r="J83" s="524"/>
      <c r="K83" s="524"/>
      <c r="L83" s="524"/>
      <c r="M83" s="524"/>
    </row>
    <row r="84" spans="1:13" ht="15.75">
      <c r="A84" s="744" t="s">
        <v>300</v>
      </c>
      <c r="B84" s="745"/>
      <c r="C84" s="746">
        <v>0.22</v>
      </c>
      <c r="D84" s="746"/>
      <c r="E84" s="746"/>
      <c r="F84" s="746"/>
      <c r="G84" s="747"/>
      <c r="H84" s="524"/>
      <c r="I84" s="524"/>
      <c r="J84" s="524"/>
      <c r="K84" s="524"/>
      <c r="L84" s="524"/>
      <c r="M84" s="524"/>
    </row>
    <row r="85" spans="1:13" ht="16.5" thickBot="1">
      <c r="A85" s="748" t="s">
        <v>301</v>
      </c>
      <c r="B85" s="749"/>
      <c r="C85" s="750">
        <v>0.2</v>
      </c>
      <c r="D85" s="750"/>
      <c r="E85" s="750"/>
      <c r="F85" s="750"/>
      <c r="G85" s="751"/>
      <c r="H85" s="524"/>
      <c r="I85" s="524"/>
      <c r="J85" s="524"/>
      <c r="K85" s="524"/>
      <c r="L85" s="524"/>
      <c r="M85" s="524"/>
    </row>
    <row r="86" spans="1:13">
      <c r="A86" s="30" t="s">
        <v>623</v>
      </c>
    </row>
    <row r="91" spans="1:13" ht="31.5" customHeight="1"/>
    <row r="101" ht="15" customHeight="1"/>
    <row r="104" ht="60.75" customHeight="1"/>
    <row r="110" ht="15.75" customHeight="1"/>
    <row r="111" ht="30" customHeight="1"/>
    <row r="113" ht="73.5" customHeight="1"/>
  </sheetData>
  <mergeCells count="31">
    <mergeCell ref="A33:D33"/>
    <mergeCell ref="A84:B84"/>
    <mergeCell ref="C84:G84"/>
    <mergeCell ref="A85:B85"/>
    <mergeCell ref="C85:G85"/>
    <mergeCell ref="A80:F80"/>
    <mergeCell ref="A81:B81"/>
    <mergeCell ref="C81:G81"/>
    <mergeCell ref="A82:B82"/>
    <mergeCell ref="C82:G82"/>
    <mergeCell ref="A83:B83"/>
    <mergeCell ref="C83:G83"/>
    <mergeCell ref="A67:B67"/>
    <mergeCell ref="A76:B76"/>
    <mergeCell ref="A77:H78"/>
    <mergeCell ref="C63:D63"/>
    <mergeCell ref="E63:G65"/>
    <mergeCell ref="A2:H2"/>
    <mergeCell ref="A3:E3"/>
    <mergeCell ref="A4:H4"/>
    <mergeCell ref="A10:H10"/>
    <mergeCell ref="A14:C14"/>
    <mergeCell ref="A36:B36"/>
    <mergeCell ref="A37:B37"/>
    <mergeCell ref="A48:B48"/>
    <mergeCell ref="A57:B57"/>
    <mergeCell ref="A16:H16"/>
    <mergeCell ref="A20:C20"/>
    <mergeCell ref="A22:G22"/>
    <mergeCell ref="A27:E27"/>
    <mergeCell ref="A31:F31"/>
  </mergeCells>
  <pageMargins left="0.7" right="0.7" top="0.75" bottom="0.75" header="0.3" footer="0.3"/>
  <pageSetup scale="70" orientation="landscape" horizontalDpi="0" verticalDpi="0" r:id="rId1"/>
</worksheet>
</file>

<file path=xl/worksheets/sheet11.xml><?xml version="1.0" encoding="utf-8"?>
<worksheet xmlns="http://schemas.openxmlformats.org/spreadsheetml/2006/main" xmlns:r="http://schemas.openxmlformats.org/officeDocument/2006/relationships">
  <dimension ref="A2:H47"/>
  <sheetViews>
    <sheetView topLeftCell="A7" workbookViewId="0">
      <selection activeCell="E10" sqref="E10:H10"/>
    </sheetView>
  </sheetViews>
  <sheetFormatPr defaultColWidth="8.85546875" defaultRowHeight="15"/>
  <cols>
    <col min="1" max="1" width="13.5703125" style="303" customWidth="1"/>
    <col min="2" max="2" width="32.28515625" style="321" customWidth="1"/>
    <col min="3" max="3" width="54.140625" style="303" customWidth="1"/>
    <col min="4" max="4" width="18.85546875" style="303" customWidth="1"/>
    <col min="5" max="5" width="23" style="303" customWidth="1"/>
    <col min="6" max="6" width="19" style="303" customWidth="1"/>
    <col min="7" max="7" width="14.140625" style="303" customWidth="1"/>
    <col min="8" max="8" width="13.7109375" style="303" customWidth="1"/>
    <col min="9" max="16384" width="8.85546875" style="303"/>
  </cols>
  <sheetData>
    <row r="2" spans="1:8" ht="21" customHeight="1">
      <c r="A2" s="761" t="s">
        <v>624</v>
      </c>
      <c r="B2" s="761"/>
      <c r="C2" s="761"/>
      <c r="D2" s="761"/>
      <c r="E2" s="761"/>
      <c r="F2" s="761"/>
      <c r="G2" s="761"/>
      <c r="H2" s="761"/>
    </row>
    <row r="3" spans="1:8" ht="15.75">
      <c r="A3" s="541" t="s">
        <v>495</v>
      </c>
      <c r="B3" s="541"/>
      <c r="C3" s="541"/>
      <c r="D3" s="541"/>
      <c r="E3" s="541"/>
      <c r="F3" s="304"/>
      <c r="G3" s="304"/>
      <c r="H3" s="304"/>
    </row>
    <row r="4" spans="1:8">
      <c r="A4" s="305"/>
      <c r="B4" s="306"/>
      <c r="C4" s="762" t="s">
        <v>541</v>
      </c>
      <c r="D4" s="762"/>
      <c r="E4" s="762"/>
      <c r="F4" s="762"/>
      <c r="G4" s="307"/>
      <c r="H4" s="305"/>
    </row>
    <row r="5" spans="1:8" ht="30">
      <c r="A5" s="308" t="s">
        <v>9</v>
      </c>
      <c r="B5" s="309" t="s">
        <v>316</v>
      </c>
      <c r="C5" s="308" t="s">
        <v>625</v>
      </c>
      <c r="D5" s="310" t="s">
        <v>317</v>
      </c>
      <c r="E5" s="310" t="s">
        <v>318</v>
      </c>
      <c r="F5" s="763" t="s">
        <v>79</v>
      </c>
      <c r="G5" s="763"/>
      <c r="H5" s="763"/>
    </row>
    <row r="6" spans="1:8" ht="30">
      <c r="A6" s="311" t="s">
        <v>319</v>
      </c>
      <c r="B6" s="312" t="s">
        <v>320</v>
      </c>
      <c r="C6" s="313" t="s">
        <v>626</v>
      </c>
      <c r="D6" s="124"/>
      <c r="E6" s="124"/>
      <c r="F6" s="764"/>
      <c r="G6" s="764"/>
      <c r="H6" s="764"/>
    </row>
    <row r="7" spans="1:8" ht="75">
      <c r="A7" s="314" t="s">
        <v>627</v>
      </c>
      <c r="B7" s="315" t="s">
        <v>628</v>
      </c>
      <c r="C7" s="313" t="s">
        <v>629</v>
      </c>
      <c r="D7" s="124"/>
      <c r="E7" s="124"/>
      <c r="F7" s="316"/>
      <c r="G7" s="316"/>
      <c r="H7" s="316"/>
    </row>
    <row r="8" spans="1:8" ht="60">
      <c r="A8" s="314" t="s">
        <v>630</v>
      </c>
      <c r="B8" s="315" t="s">
        <v>631</v>
      </c>
      <c r="C8" s="313" t="s">
        <v>632</v>
      </c>
      <c r="D8" s="124"/>
      <c r="E8" s="124"/>
      <c r="F8" s="316"/>
      <c r="G8" s="316"/>
      <c r="H8" s="316"/>
    </row>
    <row r="9" spans="1:8" ht="72" customHeight="1">
      <c r="A9" s="311" t="s">
        <v>633</v>
      </c>
      <c r="B9" s="312" t="s">
        <v>634</v>
      </c>
      <c r="C9" s="313" t="s">
        <v>635</v>
      </c>
      <c r="D9" s="124"/>
      <c r="E9" s="124"/>
      <c r="F9" s="764"/>
      <c r="G9" s="764"/>
      <c r="H9" s="764"/>
    </row>
    <row r="10" spans="1:8" ht="84.75" customHeight="1">
      <c r="A10" s="317" t="s">
        <v>636</v>
      </c>
      <c r="B10" s="318" t="s">
        <v>637</v>
      </c>
      <c r="C10" s="313" t="s">
        <v>638</v>
      </c>
      <c r="D10" s="124"/>
      <c r="E10" s="124">
        <v>1.95</v>
      </c>
      <c r="F10" s="764" t="s">
        <v>927</v>
      </c>
      <c r="G10" s="764"/>
      <c r="H10" s="764"/>
    </row>
    <row r="11" spans="1:8" ht="30">
      <c r="A11" s="319" t="s">
        <v>324</v>
      </c>
      <c r="B11" s="320"/>
      <c r="C11" s="124"/>
      <c r="D11" s="124"/>
      <c r="E11" s="124"/>
      <c r="F11" s="764"/>
      <c r="G11" s="764"/>
      <c r="H11" s="764"/>
    </row>
    <row r="12" spans="1:8">
      <c r="C12" s="322"/>
      <c r="D12" s="322"/>
      <c r="E12" s="322"/>
    </row>
    <row r="13" spans="1:8" s="323" customFormat="1" ht="51" customHeight="1">
      <c r="A13" s="765" t="s">
        <v>639</v>
      </c>
      <c r="B13" s="765"/>
      <c r="C13" s="177"/>
      <c r="D13" s="177" t="s">
        <v>640</v>
      </c>
      <c r="E13" s="177" t="s">
        <v>641</v>
      </c>
      <c r="F13" s="177" t="s">
        <v>642</v>
      </c>
      <c r="G13" s="177" t="s">
        <v>643</v>
      </c>
      <c r="H13" s="177" t="s">
        <v>644</v>
      </c>
    </row>
    <row r="14" spans="1:8" ht="14.45" customHeight="1">
      <c r="A14" s="316">
        <v>1</v>
      </c>
      <c r="B14" s="766" t="s">
        <v>645</v>
      </c>
      <c r="C14" s="4" t="s">
        <v>17</v>
      </c>
      <c r="D14" s="124"/>
      <c r="E14" s="124"/>
      <c r="F14" s="124"/>
      <c r="G14" s="124"/>
      <c r="H14" s="124"/>
    </row>
    <row r="15" spans="1:8">
      <c r="A15" s="316">
        <v>2</v>
      </c>
      <c r="B15" s="759"/>
      <c r="C15" s="4" t="s">
        <v>321</v>
      </c>
      <c r="D15" s="124"/>
      <c r="E15" s="124"/>
      <c r="F15" s="124"/>
      <c r="G15" s="124"/>
      <c r="H15" s="124"/>
    </row>
    <row r="16" spans="1:8">
      <c r="A16" s="316">
        <v>3</v>
      </c>
      <c r="B16" s="759"/>
      <c r="C16" s="4" t="s">
        <v>13</v>
      </c>
      <c r="D16" s="124"/>
      <c r="E16" s="124"/>
      <c r="F16" s="124"/>
      <c r="G16" s="124"/>
      <c r="H16" s="124"/>
    </row>
    <row r="17" spans="1:8">
      <c r="A17" s="316">
        <v>4</v>
      </c>
      <c r="B17" s="759"/>
      <c r="C17" s="324" t="s">
        <v>646</v>
      </c>
      <c r="D17" s="124"/>
      <c r="E17" s="124"/>
      <c r="F17" s="124"/>
      <c r="G17" s="124"/>
      <c r="H17" s="124"/>
    </row>
    <row r="18" spans="1:8">
      <c r="A18" s="316">
        <v>5</v>
      </c>
      <c r="B18" s="760"/>
      <c r="C18" s="324" t="s">
        <v>647</v>
      </c>
      <c r="D18" s="124"/>
      <c r="E18" s="124"/>
      <c r="F18" s="124"/>
      <c r="G18" s="124"/>
      <c r="H18" s="124"/>
    </row>
    <row r="19" spans="1:8" s="328" customFormat="1" ht="105">
      <c r="A19" s="325"/>
      <c r="B19" s="326"/>
      <c r="C19" s="4"/>
      <c r="D19" s="327" t="s">
        <v>325</v>
      </c>
      <c r="E19" s="327" t="s">
        <v>648</v>
      </c>
      <c r="F19" s="327" t="s">
        <v>649</v>
      </c>
      <c r="G19" s="124"/>
      <c r="H19" s="124"/>
    </row>
    <row r="20" spans="1:8">
      <c r="A20" s="316">
        <v>6</v>
      </c>
      <c r="B20" s="767" t="s">
        <v>326</v>
      </c>
      <c r="C20" s="324" t="s">
        <v>327</v>
      </c>
      <c r="D20" s="124"/>
      <c r="E20" s="124"/>
      <c r="F20" s="124"/>
      <c r="G20" s="124"/>
      <c r="H20" s="124"/>
    </row>
    <row r="21" spans="1:8" ht="27.75" customHeight="1">
      <c r="A21" s="316">
        <v>7</v>
      </c>
      <c r="B21" s="767"/>
      <c r="C21" s="324" t="s">
        <v>650</v>
      </c>
      <c r="D21" s="124"/>
      <c r="E21" s="124"/>
      <c r="F21" s="329"/>
      <c r="G21" s="124"/>
      <c r="H21" s="124"/>
    </row>
    <row r="22" spans="1:8" s="334" customFormat="1" ht="30">
      <c r="A22" s="319"/>
      <c r="B22" s="330"/>
      <c r="C22" s="4"/>
      <c r="D22" s="331" t="s">
        <v>328</v>
      </c>
      <c r="E22" s="332" t="s">
        <v>329</v>
      </c>
      <c r="F22" s="332" t="s">
        <v>330</v>
      </c>
      <c r="G22" s="333"/>
      <c r="H22" s="329"/>
    </row>
    <row r="23" spans="1:8">
      <c r="A23" s="316">
        <v>8</v>
      </c>
      <c r="B23" s="758" t="s">
        <v>651</v>
      </c>
      <c r="C23" s="14" t="s">
        <v>652</v>
      </c>
      <c r="D23" s="124"/>
      <c r="E23" s="124"/>
      <c r="F23" s="124"/>
      <c r="G23" s="329"/>
      <c r="H23" s="329"/>
    </row>
    <row r="24" spans="1:8">
      <c r="A24" s="316">
        <v>9</v>
      </c>
      <c r="B24" s="759"/>
      <c r="C24" s="14" t="s">
        <v>492</v>
      </c>
      <c r="D24" s="124"/>
      <c r="E24" s="124"/>
      <c r="F24" s="124"/>
      <c r="G24" s="329"/>
      <c r="H24" s="329"/>
    </row>
    <row r="25" spans="1:8">
      <c r="A25" s="316">
        <v>10</v>
      </c>
      <c r="B25" s="760"/>
      <c r="C25" s="14" t="s">
        <v>493</v>
      </c>
      <c r="D25" s="124"/>
      <c r="E25" s="124"/>
      <c r="F25" s="124"/>
      <c r="G25" s="329"/>
      <c r="H25" s="329"/>
    </row>
    <row r="26" spans="1:8">
      <c r="A26" s="316">
        <v>11</v>
      </c>
      <c r="B26" s="326"/>
      <c r="C26" s="14" t="s">
        <v>331</v>
      </c>
      <c r="D26" s="124"/>
      <c r="E26" s="124"/>
      <c r="F26" s="124"/>
      <c r="G26" s="329"/>
      <c r="H26" s="329"/>
    </row>
    <row r="27" spans="1:8">
      <c r="A27" s="316">
        <v>12</v>
      </c>
      <c r="B27" s="769" t="s">
        <v>332</v>
      </c>
      <c r="C27" s="14" t="s">
        <v>333</v>
      </c>
      <c r="D27" s="124"/>
      <c r="E27" s="329"/>
      <c r="F27" s="329"/>
      <c r="G27" s="329"/>
      <c r="H27" s="329"/>
    </row>
    <row r="28" spans="1:8">
      <c r="A28" s="316">
        <v>13</v>
      </c>
      <c r="B28" s="769"/>
      <c r="C28" s="133" t="s">
        <v>653</v>
      </c>
      <c r="D28" s="124"/>
      <c r="E28" s="329"/>
      <c r="F28" s="329"/>
      <c r="G28" s="329"/>
      <c r="H28" s="329"/>
    </row>
    <row r="29" spans="1:8">
      <c r="A29" s="335"/>
      <c r="B29" s="336"/>
      <c r="C29" s="134"/>
      <c r="D29" s="329"/>
      <c r="E29" s="329"/>
      <c r="F29" s="329"/>
      <c r="G29" s="329"/>
      <c r="H29" s="329"/>
    </row>
    <row r="30" spans="1:8">
      <c r="A30" s="316">
        <v>14</v>
      </c>
      <c r="B30" s="767" t="s">
        <v>334</v>
      </c>
      <c r="C30" s="14" t="s">
        <v>335</v>
      </c>
      <c r="D30" s="770"/>
      <c r="E30" s="771"/>
      <c r="F30" s="329"/>
      <c r="G30" s="329"/>
      <c r="H30" s="329"/>
    </row>
    <row r="31" spans="1:8">
      <c r="A31" s="316">
        <v>15</v>
      </c>
      <c r="B31" s="767"/>
      <c r="C31" s="14" t="s">
        <v>336</v>
      </c>
      <c r="D31" s="770"/>
      <c r="E31" s="771"/>
      <c r="F31" s="329"/>
      <c r="G31" s="329"/>
      <c r="H31" s="329"/>
    </row>
    <row r="32" spans="1:8">
      <c r="A32" s="316">
        <v>16</v>
      </c>
      <c r="B32" s="767"/>
      <c r="C32" s="14" t="s">
        <v>337</v>
      </c>
      <c r="D32" s="770"/>
      <c r="E32" s="771"/>
      <c r="F32" s="329"/>
      <c r="G32" s="329"/>
      <c r="H32" s="329"/>
    </row>
    <row r="33" spans="1:8">
      <c r="A33" s="316">
        <v>17</v>
      </c>
      <c r="B33" s="767"/>
      <c r="C33" s="337" t="s">
        <v>654</v>
      </c>
      <c r="D33" s="770"/>
      <c r="E33" s="771"/>
      <c r="F33" s="329"/>
      <c r="G33" s="329"/>
      <c r="H33" s="329"/>
    </row>
    <row r="34" spans="1:8">
      <c r="A34" s="316">
        <v>18</v>
      </c>
      <c r="B34" s="43" t="s">
        <v>338</v>
      </c>
      <c r="C34" s="14" t="s">
        <v>20</v>
      </c>
      <c r="D34" s="770"/>
      <c r="E34" s="771"/>
      <c r="F34" s="329"/>
      <c r="G34" s="329"/>
      <c r="H34" s="329"/>
    </row>
    <row r="35" spans="1:8">
      <c r="A35" s="316">
        <v>19</v>
      </c>
      <c r="B35" s="43"/>
      <c r="C35" s="14" t="s">
        <v>339</v>
      </c>
      <c r="D35" s="770"/>
      <c r="E35" s="771"/>
      <c r="F35" s="329"/>
      <c r="G35" s="329"/>
      <c r="H35" s="329"/>
    </row>
    <row r="36" spans="1:8">
      <c r="A36" s="316">
        <v>20</v>
      </c>
      <c r="B36" s="43"/>
      <c r="C36" s="14" t="s">
        <v>340</v>
      </c>
      <c r="D36" s="770"/>
      <c r="E36" s="771"/>
      <c r="F36" s="329"/>
      <c r="G36" s="329"/>
      <c r="H36" s="329"/>
    </row>
    <row r="39" spans="1:8" s="338" customFormat="1" ht="14.45" customHeight="1">
      <c r="A39" s="772" t="s">
        <v>655</v>
      </c>
      <c r="B39" s="772"/>
      <c r="C39" s="772"/>
      <c r="D39" s="772"/>
      <c r="E39" s="772"/>
      <c r="F39" s="772"/>
      <c r="G39" s="772"/>
    </row>
    <row r="40" spans="1:8" s="338" customFormat="1" ht="14.45" customHeight="1">
      <c r="A40" s="339"/>
      <c r="B40" s="340"/>
      <c r="C40" s="340"/>
      <c r="D40" s="339"/>
      <c r="E40" s="339"/>
      <c r="F40" s="339"/>
      <c r="G40" s="341"/>
    </row>
    <row r="41" spans="1:8" s="338" customFormat="1" ht="36.75" customHeight="1">
      <c r="A41" s="773" t="s">
        <v>656</v>
      </c>
      <c r="B41" s="773"/>
      <c r="C41" s="773"/>
      <c r="D41" s="773"/>
      <c r="E41" s="773"/>
      <c r="F41" s="773"/>
      <c r="G41" s="773"/>
    </row>
    <row r="42" spans="1:8" s="338" customFormat="1" ht="79.5" customHeight="1">
      <c r="A42" s="342"/>
      <c r="B42" s="768" t="s">
        <v>657</v>
      </c>
      <c r="C42" s="768"/>
      <c r="D42" s="768"/>
      <c r="E42" s="768"/>
      <c r="F42" s="768"/>
      <c r="G42" s="768"/>
    </row>
    <row r="43" spans="1:8" s="338" customFormat="1" ht="36.75" customHeight="1">
      <c r="A43" s="342"/>
      <c r="B43" s="774" t="s">
        <v>658</v>
      </c>
      <c r="C43" s="774"/>
      <c r="D43" s="774"/>
      <c r="E43" s="774"/>
      <c r="F43" s="774"/>
      <c r="G43" s="774"/>
    </row>
    <row r="44" spans="1:8" s="338" customFormat="1" ht="56.25" customHeight="1">
      <c r="A44" s="342"/>
      <c r="B44" s="768" t="s">
        <v>659</v>
      </c>
      <c r="C44" s="768"/>
      <c r="D44" s="768"/>
      <c r="E44" s="768"/>
      <c r="F44" s="768"/>
      <c r="G44" s="768"/>
    </row>
    <row r="45" spans="1:8" s="338" customFormat="1" ht="64.5" customHeight="1">
      <c r="A45" s="342"/>
      <c r="B45" s="768" t="s">
        <v>660</v>
      </c>
      <c r="C45" s="768"/>
      <c r="D45" s="768"/>
      <c r="E45" s="768"/>
      <c r="F45" s="768"/>
      <c r="G45" s="768"/>
    </row>
    <row r="46" spans="1:8" s="338" customFormat="1" ht="57.75" customHeight="1">
      <c r="A46" s="343"/>
      <c r="B46" s="768" t="s">
        <v>661</v>
      </c>
      <c r="C46" s="768"/>
      <c r="D46" s="768"/>
      <c r="E46" s="768"/>
      <c r="F46" s="768"/>
      <c r="G46" s="768"/>
    </row>
    <row r="47" spans="1:8" s="338" customFormat="1" ht="14.45" customHeight="1">
      <c r="A47" s="775"/>
      <c r="B47" s="775"/>
      <c r="C47" s="344"/>
      <c r="D47" s="339"/>
      <c r="E47" s="339"/>
      <c r="F47" s="339"/>
      <c r="G47" s="341"/>
    </row>
  </sheetData>
  <mergeCells count="29">
    <mergeCell ref="B43:G43"/>
    <mergeCell ref="B44:G44"/>
    <mergeCell ref="B45:G45"/>
    <mergeCell ref="B46:G46"/>
    <mergeCell ref="A47:B47"/>
    <mergeCell ref="B42:G42"/>
    <mergeCell ref="B27:B28"/>
    <mergeCell ref="B30:B33"/>
    <mergeCell ref="D30:E30"/>
    <mergeCell ref="D31:E31"/>
    <mergeCell ref="D32:E32"/>
    <mergeCell ref="D33:E33"/>
    <mergeCell ref="D34:E34"/>
    <mergeCell ref="D35:E35"/>
    <mergeCell ref="D36:E36"/>
    <mergeCell ref="A39:G39"/>
    <mergeCell ref="A41:G41"/>
    <mergeCell ref="B23:B25"/>
    <mergeCell ref="A2:H2"/>
    <mergeCell ref="A3:E3"/>
    <mergeCell ref="C4:F4"/>
    <mergeCell ref="F5:H5"/>
    <mergeCell ref="F6:H6"/>
    <mergeCell ref="F9:H9"/>
    <mergeCell ref="F10:H10"/>
    <mergeCell ref="F11:H11"/>
    <mergeCell ref="A13:B13"/>
    <mergeCell ref="B14:B18"/>
    <mergeCell ref="B20:B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F32"/>
  <sheetViews>
    <sheetView workbookViewId="0">
      <selection activeCell="D22" sqref="D22:G22"/>
    </sheetView>
  </sheetViews>
  <sheetFormatPr defaultRowHeight="14.45" customHeight="1"/>
  <cols>
    <col min="1" max="1" width="19" style="365" bestFit="1" customWidth="1"/>
    <col min="2" max="2" width="33.85546875" style="338" customWidth="1"/>
    <col min="3" max="3" width="51" style="338" customWidth="1"/>
    <col min="4" max="4" width="16.28515625" style="338" customWidth="1"/>
    <col min="5" max="5" width="14" style="338" customWidth="1"/>
    <col min="6" max="6" width="13.7109375" style="338" customWidth="1"/>
    <col min="7" max="7" width="15.140625" style="338" customWidth="1"/>
    <col min="8" max="32" width="9.140625" style="345"/>
    <col min="33" max="16384" width="9.140625" style="338"/>
  </cols>
  <sheetData>
    <row r="1" spans="1:32" ht="28.5" customHeight="1">
      <c r="A1" s="776" t="s">
        <v>662</v>
      </c>
      <c r="B1" s="776"/>
      <c r="C1" s="776"/>
      <c r="D1" s="776"/>
      <c r="E1" s="776"/>
      <c r="F1" s="776"/>
      <c r="G1" s="776"/>
    </row>
    <row r="2" spans="1:32" ht="15.75">
      <c r="A2" s="541" t="s">
        <v>495</v>
      </c>
      <c r="B2" s="541"/>
      <c r="C2" s="541"/>
      <c r="D2" s="541"/>
      <c r="E2" s="541"/>
      <c r="F2" s="346"/>
      <c r="G2" s="346"/>
    </row>
    <row r="3" spans="1:32" ht="14.45" customHeight="1">
      <c r="A3" s="777" t="s">
        <v>9</v>
      </c>
      <c r="B3" s="777" t="s">
        <v>316</v>
      </c>
      <c r="C3" s="778" t="s">
        <v>625</v>
      </c>
      <c r="D3" s="777" t="s">
        <v>541</v>
      </c>
      <c r="E3" s="777"/>
      <c r="F3" s="777"/>
      <c r="G3" s="777"/>
    </row>
    <row r="4" spans="1:32" ht="30">
      <c r="A4" s="777"/>
      <c r="B4" s="777"/>
      <c r="C4" s="779"/>
      <c r="D4" s="310" t="s">
        <v>341</v>
      </c>
      <c r="E4" s="310" t="s">
        <v>317</v>
      </c>
      <c r="F4" s="310" t="s">
        <v>342</v>
      </c>
      <c r="G4" s="310" t="s">
        <v>318</v>
      </c>
    </row>
    <row r="5" spans="1:32" s="345" customFormat="1" ht="78.75" customHeight="1">
      <c r="A5" s="347" t="s">
        <v>663</v>
      </c>
      <c r="B5" s="348" t="s">
        <v>343</v>
      </c>
      <c r="C5" s="349" t="s">
        <v>664</v>
      </c>
      <c r="D5" s="350"/>
      <c r="E5" s="351"/>
      <c r="F5" s="352"/>
      <c r="G5" s="353"/>
    </row>
    <row r="6" spans="1:32" s="345" customFormat="1" ht="14.45" customHeight="1">
      <c r="A6" s="347" t="s">
        <v>665</v>
      </c>
      <c r="B6" s="348" t="s">
        <v>344</v>
      </c>
      <c r="C6" s="349" t="s">
        <v>345</v>
      </c>
      <c r="D6" s="354">
        <v>19225</v>
      </c>
      <c r="E6" s="539">
        <v>2.3E-3</v>
      </c>
      <c r="F6" s="354">
        <v>5335</v>
      </c>
      <c r="G6" s="538">
        <v>12.2705</v>
      </c>
    </row>
    <row r="7" spans="1:32" s="345" customFormat="1" ht="30">
      <c r="A7" s="347" t="s">
        <v>322</v>
      </c>
      <c r="B7" s="355" t="s">
        <v>323</v>
      </c>
      <c r="C7" s="349" t="s">
        <v>666</v>
      </c>
      <c r="D7" s="356"/>
      <c r="E7" s="354"/>
      <c r="F7" s="356"/>
      <c r="G7" s="354"/>
    </row>
    <row r="9" spans="1:32" s="358" customFormat="1" ht="23.25" customHeight="1">
      <c r="A9" s="780" t="s">
        <v>639</v>
      </c>
      <c r="B9" s="781"/>
      <c r="C9" s="782"/>
      <c r="D9" s="783" t="s">
        <v>285</v>
      </c>
      <c r="E9" s="783"/>
      <c r="F9" s="783" t="s">
        <v>286</v>
      </c>
      <c r="G9" s="783"/>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row>
    <row r="10" spans="1:32" ht="14.45" customHeight="1">
      <c r="A10" s="359"/>
      <c r="B10" s="784" t="s">
        <v>346</v>
      </c>
      <c r="C10" s="785"/>
      <c r="D10" s="786"/>
      <c r="E10" s="786"/>
      <c r="F10" s="786"/>
      <c r="G10" s="786"/>
    </row>
    <row r="11" spans="1:32" ht="14.45" customHeight="1">
      <c r="A11" s="359" t="s">
        <v>1</v>
      </c>
      <c r="B11" s="784" t="s">
        <v>347</v>
      </c>
      <c r="C11" s="785"/>
      <c r="D11" s="787" t="s">
        <v>925</v>
      </c>
      <c r="E11" s="787"/>
      <c r="F11" s="786"/>
      <c r="G11" s="786"/>
    </row>
    <row r="12" spans="1:32" ht="14.45" customHeight="1">
      <c r="A12" s="359" t="s">
        <v>2</v>
      </c>
      <c r="B12" s="784" t="s">
        <v>667</v>
      </c>
      <c r="C12" s="785"/>
      <c r="D12" s="787" t="s">
        <v>925</v>
      </c>
      <c r="E12" s="787"/>
      <c r="F12" s="787"/>
      <c r="G12" s="787"/>
    </row>
    <row r="13" spans="1:32" ht="14.45" customHeight="1">
      <c r="A13" s="359" t="s">
        <v>348</v>
      </c>
      <c r="B13" s="784" t="s">
        <v>349</v>
      </c>
      <c r="C13" s="785"/>
      <c r="D13" s="787" t="s">
        <v>925</v>
      </c>
      <c r="E13" s="787"/>
      <c r="F13" s="787"/>
      <c r="G13" s="787"/>
    </row>
    <row r="14" spans="1:32" ht="14.45" customHeight="1">
      <c r="A14" s="359" t="s">
        <v>350</v>
      </c>
      <c r="B14" s="784" t="s">
        <v>668</v>
      </c>
      <c r="C14" s="785"/>
      <c r="D14" s="788">
        <v>31546</v>
      </c>
      <c r="E14" s="788"/>
      <c r="F14" s="787"/>
      <c r="G14" s="787"/>
    </row>
    <row r="15" spans="1:32" ht="14.45" customHeight="1">
      <c r="A15" s="359" t="s">
        <v>351</v>
      </c>
      <c r="B15" s="784" t="s">
        <v>669</v>
      </c>
      <c r="C15" s="785"/>
      <c r="D15" s="788">
        <v>1150</v>
      </c>
      <c r="E15" s="788"/>
      <c r="F15" s="786"/>
      <c r="G15" s="786"/>
    </row>
    <row r="16" spans="1:32" ht="14.45" customHeight="1">
      <c r="A16" s="359" t="s">
        <v>352</v>
      </c>
      <c r="B16" s="784" t="s">
        <v>497</v>
      </c>
      <c r="C16" s="785"/>
      <c r="D16" s="788">
        <v>1150</v>
      </c>
      <c r="E16" s="788"/>
      <c r="F16" s="787"/>
      <c r="G16" s="787"/>
    </row>
    <row r="17" spans="1:32" ht="14.45" customHeight="1">
      <c r="A17" s="359" t="s">
        <v>353</v>
      </c>
      <c r="B17" s="784" t="s">
        <v>354</v>
      </c>
      <c r="C17" s="785"/>
      <c r="D17" s="788">
        <v>215</v>
      </c>
      <c r="E17" s="788"/>
      <c r="F17" s="786"/>
      <c r="G17" s="786"/>
    </row>
    <row r="18" spans="1:32" ht="14.45" customHeight="1">
      <c r="A18" s="359" t="s">
        <v>355</v>
      </c>
      <c r="B18" s="784" t="s">
        <v>670</v>
      </c>
      <c r="C18" s="785"/>
      <c r="D18" s="788">
        <v>4.7</v>
      </c>
      <c r="E18" s="788"/>
      <c r="F18" s="786"/>
      <c r="G18" s="786"/>
    </row>
    <row r="19" spans="1:32" ht="14.45" customHeight="1">
      <c r="A19" s="359" t="s">
        <v>356</v>
      </c>
      <c r="B19" s="784" t="s">
        <v>292</v>
      </c>
      <c r="C19" s="785"/>
      <c r="D19" s="787" t="s">
        <v>994</v>
      </c>
      <c r="E19" s="787"/>
      <c r="F19" s="786"/>
      <c r="G19" s="786"/>
    </row>
    <row r="20" spans="1:32" ht="14.45" customHeight="1">
      <c r="A20" s="359" t="s">
        <v>357</v>
      </c>
      <c r="B20" s="784" t="s">
        <v>733</v>
      </c>
      <c r="C20" s="785"/>
      <c r="D20" s="787" t="s">
        <v>925</v>
      </c>
      <c r="E20" s="787"/>
      <c r="F20" s="787"/>
      <c r="G20" s="787"/>
    </row>
    <row r="21" spans="1:32" ht="14.45" customHeight="1">
      <c r="A21" s="359"/>
      <c r="B21" s="784" t="s">
        <v>734</v>
      </c>
      <c r="C21" s="785"/>
      <c r="D21" s="792">
        <v>2.4700000000000002</v>
      </c>
      <c r="E21" s="793"/>
      <c r="F21" s="787"/>
      <c r="G21" s="787"/>
    </row>
    <row r="22" spans="1:32" ht="14.45" customHeight="1">
      <c r="A22" s="359" t="s">
        <v>358</v>
      </c>
      <c r="B22" s="789" t="s">
        <v>359</v>
      </c>
      <c r="C22" s="790"/>
      <c r="D22" s="784" t="s">
        <v>995</v>
      </c>
      <c r="E22" s="791"/>
      <c r="F22" s="791"/>
      <c r="G22" s="785"/>
    </row>
    <row r="23" spans="1:32" ht="14.45" customHeight="1">
      <c r="A23" s="359" t="s">
        <v>360</v>
      </c>
      <c r="B23" s="789" t="s">
        <v>361</v>
      </c>
      <c r="C23" s="790"/>
      <c r="D23" s="784" t="s">
        <v>996</v>
      </c>
      <c r="E23" s="791"/>
      <c r="F23" s="791"/>
      <c r="G23" s="785"/>
    </row>
    <row r="25" spans="1:32" s="360" customFormat="1" ht="14.45" customHeight="1">
      <c r="A25" s="794" t="s">
        <v>671</v>
      </c>
      <c r="B25" s="795"/>
      <c r="C25" s="795"/>
      <c r="D25" s="795"/>
      <c r="E25" s="795"/>
      <c r="F25" s="79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row>
    <row r="26" spans="1:32" ht="40.5" customHeight="1">
      <c r="A26" s="796" t="s">
        <v>672</v>
      </c>
      <c r="B26" s="797"/>
      <c r="C26" s="797"/>
      <c r="D26" s="797"/>
      <c r="E26" s="797"/>
      <c r="F26" s="797"/>
    </row>
    <row r="27" spans="1:32" ht="14.45" customHeight="1">
      <c r="A27" s="361" t="s">
        <v>673</v>
      </c>
      <c r="B27" s="798" t="s">
        <v>362</v>
      </c>
      <c r="C27" s="798"/>
      <c r="D27" s="798"/>
      <c r="E27" s="798"/>
      <c r="F27" s="798"/>
    </row>
    <row r="28" spans="1:32" ht="60">
      <c r="A28" s="361" t="s">
        <v>674</v>
      </c>
      <c r="B28" s="799" t="s">
        <v>363</v>
      </c>
      <c r="C28" s="799"/>
      <c r="D28" s="799"/>
      <c r="E28" s="799"/>
      <c r="F28" s="799"/>
    </row>
    <row r="29" spans="1:32" ht="45.75" customHeight="1">
      <c r="A29" s="800" t="s">
        <v>675</v>
      </c>
      <c r="B29" s="799" t="s">
        <v>676</v>
      </c>
      <c r="C29" s="799"/>
      <c r="D29" s="799"/>
      <c r="E29" s="799"/>
      <c r="F29" s="799"/>
    </row>
    <row r="30" spans="1:32" ht="123.75" customHeight="1">
      <c r="A30" s="800"/>
      <c r="B30" s="799" t="s">
        <v>677</v>
      </c>
      <c r="C30" s="799"/>
      <c r="D30" s="799"/>
      <c r="E30" s="799"/>
      <c r="F30" s="799"/>
    </row>
    <row r="31" spans="1:32" ht="13.5" customHeight="1">
      <c r="A31" s="362"/>
      <c r="B31" s="363"/>
      <c r="C31" s="363"/>
      <c r="D31" s="363"/>
      <c r="E31" s="363"/>
    </row>
    <row r="32" spans="1:32" ht="14.45" customHeight="1">
      <c r="A32" s="362"/>
      <c r="B32" s="364"/>
      <c r="C32" s="364"/>
      <c r="D32" s="363"/>
      <c r="E32" s="363"/>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row>
  </sheetData>
  <mergeCells count="56">
    <mergeCell ref="A25:F25"/>
    <mergeCell ref="A26:F26"/>
    <mergeCell ref="B27:F27"/>
    <mergeCell ref="B28:F28"/>
    <mergeCell ref="A29:A30"/>
    <mergeCell ref="B29:F29"/>
    <mergeCell ref="B30:F30"/>
    <mergeCell ref="B23:C23"/>
    <mergeCell ref="D23:G23"/>
    <mergeCell ref="B19:C19"/>
    <mergeCell ref="D19:E19"/>
    <mergeCell ref="F19:G19"/>
    <mergeCell ref="B20:C20"/>
    <mergeCell ref="D20:E20"/>
    <mergeCell ref="F20:G20"/>
    <mergeCell ref="B21:C21"/>
    <mergeCell ref="D21:E21"/>
    <mergeCell ref="F21:G21"/>
    <mergeCell ref="B22:C22"/>
    <mergeCell ref="D22:G22"/>
    <mergeCell ref="B17:C17"/>
    <mergeCell ref="D17:E17"/>
    <mergeCell ref="F17:G17"/>
    <mergeCell ref="B18:C18"/>
    <mergeCell ref="D18:E18"/>
    <mergeCell ref="F18:G18"/>
    <mergeCell ref="B15:C15"/>
    <mergeCell ref="D15:E15"/>
    <mergeCell ref="F15:G15"/>
    <mergeCell ref="B16:C16"/>
    <mergeCell ref="D16:E16"/>
    <mergeCell ref="F16:G16"/>
    <mergeCell ref="B13:C13"/>
    <mergeCell ref="D13:E13"/>
    <mergeCell ref="F13:G13"/>
    <mergeCell ref="B14:C14"/>
    <mergeCell ref="D14:E14"/>
    <mergeCell ref="F14:G14"/>
    <mergeCell ref="B11:C11"/>
    <mergeCell ref="D11:E11"/>
    <mergeCell ref="F11:G11"/>
    <mergeCell ref="B12:C12"/>
    <mergeCell ref="D12:E12"/>
    <mergeCell ref="F12:G12"/>
    <mergeCell ref="A9:C9"/>
    <mergeCell ref="D9:E9"/>
    <mergeCell ref="F9:G9"/>
    <mergeCell ref="B10:C10"/>
    <mergeCell ref="D10:E10"/>
    <mergeCell ref="F10:G10"/>
    <mergeCell ref="A1:G1"/>
    <mergeCell ref="A2:E2"/>
    <mergeCell ref="A3:A4"/>
    <mergeCell ref="B3:B4"/>
    <mergeCell ref="C3:C4"/>
    <mergeCell ref="D3:G3"/>
  </mergeCells>
  <pageMargins left="0.7" right="0.7" top="0.75" bottom="0.75" header="0.3" footer="0.3"/>
  <pageSetup orientation="portrait" verticalDpi="300" r:id="rId1"/>
</worksheet>
</file>

<file path=xl/worksheets/sheet13.xml><?xml version="1.0" encoding="utf-8"?>
<worksheet xmlns="http://schemas.openxmlformats.org/spreadsheetml/2006/main" xmlns:r="http://schemas.openxmlformats.org/officeDocument/2006/relationships">
  <dimension ref="A1:F28"/>
  <sheetViews>
    <sheetView workbookViewId="0">
      <selection activeCell="R1" sqref="R1:S1048576"/>
    </sheetView>
  </sheetViews>
  <sheetFormatPr defaultRowHeight="18" customHeight="1"/>
  <cols>
    <col min="1" max="1" width="8.85546875" style="230" customWidth="1"/>
    <col min="2" max="2" width="50.42578125" style="230" customWidth="1"/>
    <col min="3" max="3" width="20.28515625" style="230" customWidth="1"/>
    <col min="4" max="4" width="55.85546875" style="230" customWidth="1"/>
    <col min="5" max="5" width="13.5703125" style="230" customWidth="1"/>
    <col min="6" max="6" width="17" style="230" customWidth="1"/>
    <col min="7" max="16384" width="9.140625" style="230"/>
  </cols>
  <sheetData>
    <row r="1" spans="1:6" ht="15.75">
      <c r="A1" s="229"/>
      <c r="B1" s="801" t="s">
        <v>364</v>
      </c>
      <c r="C1" s="801"/>
      <c r="D1" s="801"/>
      <c r="E1" s="229"/>
      <c r="F1" s="229"/>
    </row>
    <row r="2" spans="1:6" ht="15">
      <c r="A2" s="541" t="s">
        <v>495</v>
      </c>
      <c r="B2" s="541"/>
      <c r="C2" s="541"/>
      <c r="D2" s="541"/>
      <c r="E2" s="541"/>
      <c r="F2" s="229"/>
    </row>
    <row r="3" spans="1:6" ht="15">
      <c r="A3" s="229"/>
      <c r="B3" s="802" t="s">
        <v>365</v>
      </c>
      <c r="C3" s="802"/>
      <c r="D3" s="802"/>
      <c r="E3" s="229"/>
      <c r="F3" s="229"/>
    </row>
    <row r="4" spans="1:6" ht="15">
      <c r="A4" s="231" t="s">
        <v>10</v>
      </c>
      <c r="B4" s="232" t="s">
        <v>0</v>
      </c>
      <c r="C4" s="233" t="s">
        <v>366</v>
      </c>
      <c r="D4" s="233" t="s">
        <v>285</v>
      </c>
      <c r="E4" s="234"/>
      <c r="F4" s="234"/>
    </row>
    <row r="5" spans="1:6" ht="15">
      <c r="A5" s="235"/>
      <c r="B5" s="235"/>
      <c r="C5" s="235"/>
      <c r="D5" s="235"/>
      <c r="E5" s="229"/>
      <c r="F5" s="229"/>
    </row>
    <row r="6" spans="1:6" ht="15">
      <c r="A6" s="236" t="s">
        <v>1</v>
      </c>
      <c r="B6" s="235" t="s">
        <v>367</v>
      </c>
      <c r="C6" s="235" t="s">
        <v>368</v>
      </c>
      <c r="D6" s="235" t="s">
        <v>369</v>
      </c>
      <c r="E6" s="229"/>
      <c r="F6" s="229"/>
    </row>
    <row r="7" spans="1:6" ht="15">
      <c r="A7" s="236" t="s">
        <v>2</v>
      </c>
      <c r="B7" s="235" t="s">
        <v>370</v>
      </c>
      <c r="C7" s="235" t="s">
        <v>371</v>
      </c>
      <c r="D7" s="235"/>
      <c r="E7" s="229"/>
      <c r="F7" s="229"/>
    </row>
    <row r="8" spans="1:6" ht="15">
      <c r="A8" s="236" t="s">
        <v>348</v>
      </c>
      <c r="B8" s="235" t="s">
        <v>372</v>
      </c>
      <c r="C8" s="235" t="s">
        <v>368</v>
      </c>
      <c r="D8" s="235" t="s">
        <v>373</v>
      </c>
      <c r="E8" s="229"/>
      <c r="F8" s="229"/>
    </row>
    <row r="9" spans="1:6" ht="15">
      <c r="A9" s="236" t="s">
        <v>350</v>
      </c>
      <c r="B9" s="235" t="s">
        <v>374</v>
      </c>
      <c r="C9" s="235" t="s">
        <v>371</v>
      </c>
      <c r="D9" s="237"/>
      <c r="E9" s="229"/>
      <c r="F9" s="229"/>
    </row>
    <row r="10" spans="1:6" ht="15">
      <c r="A10" s="236" t="s">
        <v>351</v>
      </c>
      <c r="B10" s="235" t="s">
        <v>375</v>
      </c>
      <c r="C10" s="235"/>
      <c r="D10" s="237" t="s">
        <v>536</v>
      </c>
      <c r="E10" s="229"/>
      <c r="F10" s="229"/>
    </row>
    <row r="11" spans="1:6" ht="30">
      <c r="A11" s="236" t="s">
        <v>352</v>
      </c>
      <c r="B11" s="238" t="s">
        <v>537</v>
      </c>
      <c r="C11" s="235"/>
      <c r="D11" s="237"/>
      <c r="E11" s="229"/>
      <c r="F11" s="229"/>
    </row>
    <row r="12" spans="1:6" ht="15">
      <c r="A12" s="239" t="s">
        <v>353</v>
      </c>
      <c r="B12" s="238" t="s">
        <v>538</v>
      </c>
      <c r="C12" s="235"/>
      <c r="D12" s="237"/>
      <c r="E12" s="229"/>
      <c r="F12" s="229"/>
    </row>
    <row r="13" spans="1:6" ht="15">
      <c r="A13" s="239" t="s">
        <v>355</v>
      </c>
      <c r="B13" s="238" t="s">
        <v>539</v>
      </c>
      <c r="C13" s="235"/>
      <c r="D13" s="235"/>
      <c r="E13" s="229"/>
      <c r="F13" s="229"/>
    </row>
    <row r="14" spans="1:6" ht="30">
      <c r="A14" s="239" t="s">
        <v>376</v>
      </c>
      <c r="B14" s="238" t="s">
        <v>540</v>
      </c>
      <c r="C14" s="235"/>
      <c r="D14" s="235"/>
      <c r="E14" s="229"/>
      <c r="F14" s="229"/>
    </row>
    <row r="15" spans="1:6" s="241" customFormat="1" ht="15">
      <c r="A15" s="240"/>
      <c r="B15" s="240"/>
      <c r="C15" s="240"/>
      <c r="D15" s="240"/>
      <c r="E15" s="240"/>
      <c r="F15" s="240"/>
    </row>
    <row r="16" spans="1:6" ht="15">
      <c r="A16" s="242"/>
      <c r="B16" s="803" t="s">
        <v>541</v>
      </c>
      <c r="C16" s="803"/>
      <c r="D16" s="803"/>
      <c r="E16" s="803"/>
      <c r="F16" s="243"/>
    </row>
    <row r="17" spans="1:6" ht="30">
      <c r="A17" s="242" t="s">
        <v>316</v>
      </c>
      <c r="B17" s="244" t="s">
        <v>377</v>
      </c>
      <c r="C17" s="244" t="s">
        <v>378</v>
      </c>
      <c r="D17" s="244" t="s">
        <v>379</v>
      </c>
      <c r="E17" s="244" t="s">
        <v>380</v>
      </c>
      <c r="F17" s="244" t="s">
        <v>318</v>
      </c>
    </row>
    <row r="18" spans="1:6" ht="28.9" customHeight="1">
      <c r="A18" s="245" t="s">
        <v>542</v>
      </c>
      <c r="B18" s="245" t="s">
        <v>381</v>
      </c>
      <c r="C18" s="246"/>
      <c r="D18" s="246"/>
      <c r="E18" s="246"/>
      <c r="F18" s="246"/>
    </row>
    <row r="19" spans="1:6" ht="30">
      <c r="A19" s="247" t="s">
        <v>543</v>
      </c>
      <c r="B19" s="248" t="s">
        <v>382</v>
      </c>
      <c r="C19" s="249" t="s">
        <v>383</v>
      </c>
      <c r="D19" s="235" t="s">
        <v>384</v>
      </c>
      <c r="E19" s="235"/>
      <c r="F19" s="235"/>
    </row>
    <row r="20" spans="1:6" ht="30">
      <c r="A20" s="247" t="s">
        <v>544</v>
      </c>
      <c r="B20" s="248" t="s">
        <v>385</v>
      </c>
      <c r="C20" s="237" t="s">
        <v>386</v>
      </c>
      <c r="D20" s="246" t="s">
        <v>387</v>
      </c>
      <c r="E20" s="235"/>
      <c r="F20" s="235"/>
    </row>
    <row r="21" spans="1:6" ht="30">
      <c r="A21" s="247" t="s">
        <v>545</v>
      </c>
      <c r="B21" s="248" t="s">
        <v>388</v>
      </c>
      <c r="C21" s="237" t="s">
        <v>389</v>
      </c>
      <c r="D21" s="246" t="s">
        <v>390</v>
      </c>
      <c r="E21" s="235"/>
      <c r="F21" s="235"/>
    </row>
    <row r="22" spans="1:6" ht="30">
      <c r="A22" s="247" t="s">
        <v>546</v>
      </c>
      <c r="B22" s="248" t="s">
        <v>391</v>
      </c>
      <c r="C22" s="237" t="s">
        <v>392</v>
      </c>
      <c r="D22" s="250" t="s">
        <v>678</v>
      </c>
      <c r="E22" s="235"/>
      <c r="F22" s="235"/>
    </row>
    <row r="23" spans="1:6" ht="45">
      <c r="A23" s="251" t="s">
        <v>547</v>
      </c>
      <c r="B23" s="252" t="s">
        <v>548</v>
      </c>
      <c r="C23" s="253" t="s">
        <v>549</v>
      </c>
      <c r="D23" s="253" t="s">
        <v>550</v>
      </c>
      <c r="E23" s="235"/>
      <c r="F23" s="235"/>
    </row>
    <row r="24" spans="1:6" ht="15"/>
    <row r="25" spans="1:6" ht="15">
      <c r="A25" s="804" t="s">
        <v>551</v>
      </c>
      <c r="B25" s="804"/>
      <c r="C25" s="804"/>
      <c r="D25" s="804"/>
      <c r="E25" s="804"/>
      <c r="F25" s="804"/>
    </row>
    <row r="26" spans="1:6" ht="15"/>
    <row r="27" spans="1:6" ht="15"/>
    <row r="28" spans="1:6" ht="15"/>
  </sheetData>
  <mergeCells count="5">
    <mergeCell ref="B1:D1"/>
    <mergeCell ref="A2:E2"/>
    <mergeCell ref="B3:D3"/>
    <mergeCell ref="B16:E16"/>
    <mergeCell ref="A25:F25"/>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dimension ref="A1:AQ13"/>
  <sheetViews>
    <sheetView zoomScaleSheetLayoutView="90" workbookViewId="0">
      <pane xSplit="1" ySplit="5" topLeftCell="B6" activePane="bottomRight" state="frozenSplit"/>
      <selection activeCell="R1" sqref="R1:S1048576"/>
      <selection pane="topRight" activeCell="R1" sqref="R1:S1048576"/>
      <selection pane="bottomLeft" activeCell="R1" sqref="R1:S1048576"/>
      <selection pane="bottomRight" activeCell="E16" sqref="E16"/>
    </sheetView>
  </sheetViews>
  <sheetFormatPr defaultRowHeight="15"/>
  <cols>
    <col min="1" max="1" width="27.140625" style="32" bestFit="1" customWidth="1"/>
    <col min="2" max="2" width="12.85546875" style="32" customWidth="1"/>
    <col min="3" max="3" width="15" style="32" customWidth="1"/>
    <col min="4" max="4" width="14.7109375" style="32" bestFit="1" customWidth="1"/>
    <col min="5" max="5" width="12" style="32" customWidth="1"/>
    <col min="6" max="7" width="13.5703125" style="32" customWidth="1"/>
    <col min="8" max="8" width="11.42578125" style="32" customWidth="1"/>
    <col min="9" max="9" width="11.85546875" style="32" customWidth="1"/>
    <col min="10" max="11" width="12.5703125" style="32" customWidth="1"/>
    <col min="12" max="12" width="11.7109375" style="32" customWidth="1"/>
    <col min="13" max="14" width="13.42578125" style="32" customWidth="1"/>
    <col min="15" max="15" width="10.28515625" style="32" customWidth="1"/>
    <col min="16" max="16" width="12.5703125" style="32" customWidth="1"/>
    <col min="17" max="18" width="13" style="32" customWidth="1"/>
    <col min="19" max="19" width="12" style="32" customWidth="1"/>
    <col min="20" max="21" width="11" style="32" customWidth="1"/>
    <col min="22" max="22" width="12.28515625" style="32" customWidth="1"/>
    <col min="23" max="23" width="12.7109375" style="32" customWidth="1"/>
    <col min="24" max="25" width="13.5703125" style="32" customWidth="1"/>
    <col min="26" max="26" width="10.28515625" style="32" customWidth="1"/>
    <col min="27" max="28" width="12.7109375" style="32" customWidth="1"/>
    <col min="29" max="29" width="10.28515625" style="32" customWidth="1"/>
    <col min="30" max="30" width="11.85546875" style="32" customWidth="1"/>
    <col min="31" max="32" width="13.140625" style="32" customWidth="1"/>
    <col min="33" max="33" width="11.140625" style="32" customWidth="1"/>
    <col min="34" max="35" width="12.5703125" style="32" customWidth="1"/>
    <col min="36" max="36" width="10.28515625" style="32" customWidth="1"/>
    <col min="37" max="37" width="12.140625" style="32" customWidth="1"/>
    <col min="38" max="39" width="16.7109375" style="32" customWidth="1"/>
    <col min="40" max="40" width="11.5703125" style="32" customWidth="1"/>
    <col min="41" max="42" width="13.140625" style="32" customWidth="1"/>
    <col min="43" max="43" width="10.85546875" style="32" customWidth="1"/>
    <col min="44" max="16384" width="9.140625" style="32"/>
  </cols>
  <sheetData>
    <row r="1" spans="1:43" ht="15.75">
      <c r="A1" s="155" t="s">
        <v>393</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row>
    <row r="2" spans="1:43" ht="24.75" customHeight="1">
      <c r="A2" s="254" t="s">
        <v>394</v>
      </c>
      <c r="B2" s="806"/>
      <c r="C2" s="806"/>
      <c r="D2" s="806"/>
      <c r="E2" s="254"/>
      <c r="F2" s="254"/>
      <c r="G2" s="254"/>
      <c r="H2" s="254"/>
      <c r="I2" s="254"/>
      <c r="J2" s="254"/>
      <c r="K2" s="254"/>
      <c r="L2" s="254"/>
      <c r="M2" s="254"/>
      <c r="N2" s="254"/>
      <c r="O2" s="254"/>
      <c r="P2" s="254"/>
      <c r="Q2" s="254"/>
      <c r="R2" s="254"/>
      <c r="S2" s="254"/>
      <c r="T2" s="254"/>
      <c r="U2" s="254"/>
      <c r="V2" s="254"/>
      <c r="W2" s="254"/>
      <c r="X2" s="254"/>
      <c r="Y2" s="254"/>
      <c r="Z2" s="254"/>
      <c r="AA2" s="254"/>
      <c r="AB2" s="254"/>
      <c r="AC2" s="254"/>
      <c r="AD2" s="254"/>
      <c r="AE2" s="254"/>
      <c r="AF2" s="254"/>
      <c r="AG2" s="254"/>
      <c r="AH2" s="254"/>
      <c r="AI2" s="254"/>
      <c r="AJ2" s="254"/>
      <c r="AK2" s="254"/>
      <c r="AL2" s="254"/>
      <c r="AM2" s="254"/>
      <c r="AN2" s="254"/>
    </row>
    <row r="3" spans="1:43" ht="15.75" customHeight="1">
      <c r="A3" s="541" t="s">
        <v>25</v>
      </c>
      <c r="B3" s="541"/>
      <c r="C3" s="541"/>
      <c r="D3" s="541"/>
      <c r="E3" s="541"/>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row>
    <row r="4" spans="1:43" s="147" customFormat="1" ht="15" customHeight="1">
      <c r="A4" s="807" t="s">
        <v>395</v>
      </c>
      <c r="B4" s="809" t="s">
        <v>29</v>
      </c>
      <c r="C4" s="809"/>
      <c r="D4" s="809"/>
      <c r="E4" s="809"/>
      <c r="F4" s="809"/>
      <c r="G4" s="809"/>
      <c r="H4" s="809"/>
      <c r="I4" s="810" t="s">
        <v>30</v>
      </c>
      <c r="J4" s="810"/>
      <c r="K4" s="810"/>
      <c r="L4" s="810"/>
      <c r="M4" s="810"/>
      <c r="N4" s="810"/>
      <c r="O4" s="810"/>
      <c r="P4" s="811" t="s">
        <v>31</v>
      </c>
      <c r="Q4" s="811"/>
      <c r="R4" s="811"/>
      <c r="S4" s="811"/>
      <c r="T4" s="811"/>
      <c r="U4" s="811"/>
      <c r="V4" s="811"/>
      <c r="W4" s="726" t="s">
        <v>33</v>
      </c>
      <c r="X4" s="726"/>
      <c r="Y4" s="726"/>
      <c r="Z4" s="726"/>
      <c r="AA4" s="726"/>
      <c r="AB4" s="726"/>
      <c r="AC4" s="726"/>
      <c r="AD4" s="723" t="s">
        <v>36</v>
      </c>
      <c r="AE4" s="723"/>
      <c r="AF4" s="723"/>
      <c r="AG4" s="723"/>
      <c r="AH4" s="723"/>
      <c r="AI4" s="723"/>
      <c r="AJ4" s="723"/>
      <c r="AK4" s="805" t="s">
        <v>396</v>
      </c>
      <c r="AL4" s="805"/>
      <c r="AM4" s="805"/>
      <c r="AN4" s="805"/>
      <c r="AO4" s="805"/>
      <c r="AP4" s="805"/>
      <c r="AQ4" s="805"/>
    </row>
    <row r="5" spans="1:43" ht="105">
      <c r="A5" s="808"/>
      <c r="B5" s="255" t="s">
        <v>503</v>
      </c>
      <c r="C5" s="255" t="s">
        <v>552</v>
      </c>
      <c r="D5" s="255" t="s">
        <v>553</v>
      </c>
      <c r="E5" s="255" t="s">
        <v>554</v>
      </c>
      <c r="F5" s="255" t="s">
        <v>506</v>
      </c>
      <c r="G5" s="255" t="s">
        <v>555</v>
      </c>
      <c r="H5" s="255" t="s">
        <v>556</v>
      </c>
      <c r="I5" s="256" t="s">
        <v>503</v>
      </c>
      <c r="J5" s="256" t="s">
        <v>552</v>
      </c>
      <c r="K5" s="256" t="s">
        <v>553</v>
      </c>
      <c r="L5" s="256" t="s">
        <v>554</v>
      </c>
      <c r="M5" s="256" t="s">
        <v>557</v>
      </c>
      <c r="N5" s="256" t="s">
        <v>555</v>
      </c>
      <c r="O5" s="256" t="s">
        <v>556</v>
      </c>
      <c r="P5" s="103" t="s">
        <v>503</v>
      </c>
      <c r="Q5" s="103" t="s">
        <v>552</v>
      </c>
      <c r="R5" s="103" t="s">
        <v>553</v>
      </c>
      <c r="S5" s="103" t="s">
        <v>554</v>
      </c>
      <c r="T5" s="103" t="s">
        <v>506</v>
      </c>
      <c r="U5" s="103" t="s">
        <v>555</v>
      </c>
      <c r="V5" s="103" t="s">
        <v>556</v>
      </c>
      <c r="W5" s="101" t="s">
        <v>503</v>
      </c>
      <c r="X5" s="101" t="s">
        <v>552</v>
      </c>
      <c r="Y5" s="101" t="s">
        <v>553</v>
      </c>
      <c r="Z5" s="101" t="s">
        <v>554</v>
      </c>
      <c r="AA5" s="101" t="s">
        <v>506</v>
      </c>
      <c r="AB5" s="101" t="s">
        <v>555</v>
      </c>
      <c r="AC5" s="101" t="s">
        <v>556</v>
      </c>
      <c r="AD5" s="104" t="s">
        <v>503</v>
      </c>
      <c r="AE5" s="104" t="s">
        <v>552</v>
      </c>
      <c r="AF5" s="104" t="s">
        <v>553</v>
      </c>
      <c r="AG5" s="104" t="s">
        <v>554</v>
      </c>
      <c r="AH5" s="104" t="s">
        <v>558</v>
      </c>
      <c r="AI5" s="104" t="s">
        <v>555</v>
      </c>
      <c r="AJ5" s="104" t="s">
        <v>556</v>
      </c>
      <c r="AK5" s="257" t="s">
        <v>503</v>
      </c>
      <c r="AL5" s="257" t="s">
        <v>552</v>
      </c>
      <c r="AM5" s="257" t="s">
        <v>553</v>
      </c>
      <c r="AN5" s="257" t="s">
        <v>554</v>
      </c>
      <c r="AO5" s="257" t="s">
        <v>506</v>
      </c>
      <c r="AP5" s="257" t="s">
        <v>555</v>
      </c>
      <c r="AQ5" s="257" t="s">
        <v>556</v>
      </c>
    </row>
    <row r="6" spans="1:43">
      <c r="A6" s="258" t="s">
        <v>397</v>
      </c>
      <c r="B6" s="258"/>
      <c r="C6">
        <v>861</v>
      </c>
      <c r="D6" s="259" t="e">
        <f>C6/B6</f>
        <v>#DIV/0!</v>
      </c>
      <c r="E6" s="125"/>
      <c r="F6" s="125"/>
      <c r="G6" s="259" t="e">
        <f>F6/E6</f>
        <v>#DIV/0!</v>
      </c>
      <c r="H6" s="125"/>
      <c r="I6" s="258"/>
      <c r="J6" s="125"/>
      <c r="K6" s="259" t="e">
        <f t="shared" ref="K6:K11" si="0">J6/I6</f>
        <v>#DIV/0!</v>
      </c>
      <c r="L6" s="125"/>
      <c r="M6" s="125"/>
      <c r="N6" s="259" t="e">
        <f t="shared" ref="N6:N11" si="1">M6/L6</f>
        <v>#DIV/0!</v>
      </c>
      <c r="O6" s="125"/>
      <c r="P6" s="258"/>
      <c r="Q6">
        <v>65</v>
      </c>
      <c r="R6" s="259" t="e">
        <f t="shared" ref="R6:R11" si="2">Q6/P6</f>
        <v>#DIV/0!</v>
      </c>
      <c r="S6" s="125">
        <v>10</v>
      </c>
      <c r="T6" s="125">
        <v>10</v>
      </c>
      <c r="U6" s="259">
        <f t="shared" ref="U6:U11" si="3">T6/S6</f>
        <v>1</v>
      </c>
      <c r="V6" s="125"/>
      <c r="W6" s="258"/>
      <c r="X6" s="125"/>
      <c r="Y6" s="259" t="e">
        <f t="shared" ref="Y6:Y11" si="4">X6/W6</f>
        <v>#DIV/0!</v>
      </c>
      <c r="Z6" s="125"/>
      <c r="AA6" s="125"/>
      <c r="AB6" s="259" t="e">
        <f t="shared" ref="AB6:AB11" si="5">AA6/Z6</f>
        <v>#DIV/0!</v>
      </c>
      <c r="AC6" s="125"/>
      <c r="AD6" s="258"/>
      <c r="AE6" s="125"/>
      <c r="AF6" s="259" t="e">
        <f t="shared" ref="AF6:AF11" si="6">AE6/AD6</f>
        <v>#DIV/0!</v>
      </c>
      <c r="AG6" s="125"/>
      <c r="AH6" s="125"/>
      <c r="AI6" s="259" t="e">
        <f t="shared" ref="AI6:AI11" si="7">AH6/AG6</f>
        <v>#DIV/0!</v>
      </c>
      <c r="AJ6" s="125"/>
      <c r="AK6" s="258"/>
      <c r="AL6" s="125"/>
      <c r="AM6" s="259" t="e">
        <f t="shared" ref="AM6:AM11" si="8">AL6/AK6</f>
        <v>#DIV/0!</v>
      </c>
      <c r="AN6" s="125"/>
      <c r="AO6" s="125"/>
      <c r="AP6" s="259" t="e">
        <f t="shared" ref="AP6:AP11" si="9">AO6/AN6</f>
        <v>#DIV/0!</v>
      </c>
      <c r="AQ6" s="125"/>
    </row>
    <row r="7" spans="1:43">
      <c r="A7" s="258" t="s">
        <v>398</v>
      </c>
      <c r="B7" s="258"/>
      <c r="C7" s="125"/>
      <c r="D7" s="259" t="e">
        <f t="shared" ref="D7:D11" si="10">C7/B7</f>
        <v>#DIV/0!</v>
      </c>
      <c r="E7" s="125"/>
      <c r="F7" s="125"/>
      <c r="G7" s="259" t="e">
        <f t="shared" ref="G7:G11" si="11">F7/E7</f>
        <v>#DIV/0!</v>
      </c>
      <c r="H7" s="125"/>
      <c r="I7" s="258"/>
      <c r="J7" s="125"/>
      <c r="K7" s="259" t="e">
        <f t="shared" si="0"/>
        <v>#DIV/0!</v>
      </c>
      <c r="L7" s="125"/>
      <c r="M7" s="125"/>
      <c r="N7" s="259" t="e">
        <f t="shared" si="1"/>
        <v>#DIV/0!</v>
      </c>
      <c r="O7" s="125"/>
      <c r="P7" s="258"/>
      <c r="Q7" s="125"/>
      <c r="R7" s="259" t="e">
        <f t="shared" si="2"/>
        <v>#DIV/0!</v>
      </c>
      <c r="S7" s="125"/>
      <c r="T7" s="125"/>
      <c r="U7" s="259" t="e">
        <f t="shared" si="3"/>
        <v>#DIV/0!</v>
      </c>
      <c r="V7" s="125"/>
      <c r="W7" s="258"/>
      <c r="X7" s="125"/>
      <c r="Y7" s="259" t="e">
        <f t="shared" si="4"/>
        <v>#DIV/0!</v>
      </c>
      <c r="Z7" s="125"/>
      <c r="AA7" s="125"/>
      <c r="AB7" s="259" t="e">
        <f t="shared" si="5"/>
        <v>#DIV/0!</v>
      </c>
      <c r="AC7" s="125"/>
      <c r="AD7" s="258"/>
      <c r="AE7" s="125"/>
      <c r="AF7" s="259" t="e">
        <f t="shared" si="6"/>
        <v>#DIV/0!</v>
      </c>
      <c r="AG7" s="125"/>
      <c r="AH7" s="125"/>
      <c r="AI7" s="259" t="e">
        <f t="shared" si="7"/>
        <v>#DIV/0!</v>
      </c>
      <c r="AJ7" s="125"/>
      <c r="AK7" s="258"/>
      <c r="AL7" s="125"/>
      <c r="AM7" s="259" t="e">
        <f t="shared" si="8"/>
        <v>#DIV/0!</v>
      </c>
      <c r="AN7" s="125"/>
      <c r="AO7" s="125"/>
      <c r="AP7" s="259" t="e">
        <f t="shared" si="9"/>
        <v>#DIV/0!</v>
      </c>
      <c r="AQ7" s="125"/>
    </row>
    <row r="8" spans="1:43" ht="15" customHeight="1">
      <c r="A8" s="258" t="s">
        <v>13</v>
      </c>
      <c r="B8" s="258"/>
      <c r="C8">
        <v>23</v>
      </c>
      <c r="D8" s="259" t="e">
        <f t="shared" si="10"/>
        <v>#DIV/0!</v>
      </c>
      <c r="E8" s="125">
        <v>10</v>
      </c>
      <c r="F8" s="125">
        <v>10</v>
      </c>
      <c r="G8" s="259">
        <f t="shared" si="11"/>
        <v>1</v>
      </c>
      <c r="H8" s="125"/>
      <c r="I8" s="258"/>
      <c r="J8" s="50">
        <v>43</v>
      </c>
      <c r="K8" s="259" t="e">
        <f t="shared" si="0"/>
        <v>#DIV/0!</v>
      </c>
      <c r="L8" s="125"/>
      <c r="M8" s="125"/>
      <c r="N8" s="259" t="e">
        <f t="shared" si="1"/>
        <v>#DIV/0!</v>
      </c>
      <c r="O8" s="125"/>
      <c r="P8" s="258"/>
      <c r="Q8">
        <v>236</v>
      </c>
      <c r="R8" s="259" t="e">
        <f t="shared" si="2"/>
        <v>#DIV/0!</v>
      </c>
      <c r="S8" s="125"/>
      <c r="T8" s="125"/>
      <c r="U8" s="259" t="e">
        <f t="shared" si="3"/>
        <v>#DIV/0!</v>
      </c>
      <c r="V8" s="125"/>
      <c r="W8" s="258"/>
      <c r="X8" s="125"/>
      <c r="Y8" s="259" t="e">
        <f t="shared" si="4"/>
        <v>#DIV/0!</v>
      </c>
      <c r="Z8" s="125"/>
      <c r="AA8" s="125"/>
      <c r="AB8" s="259" t="e">
        <f t="shared" si="5"/>
        <v>#DIV/0!</v>
      </c>
      <c r="AC8" s="125"/>
      <c r="AD8" s="258"/>
      <c r="AE8" s="125"/>
      <c r="AF8" s="259" t="e">
        <f t="shared" si="6"/>
        <v>#DIV/0!</v>
      </c>
      <c r="AG8" s="125"/>
      <c r="AH8" s="125"/>
      <c r="AI8" s="259" t="e">
        <f t="shared" si="7"/>
        <v>#DIV/0!</v>
      </c>
      <c r="AJ8" s="125"/>
      <c r="AK8" s="258"/>
      <c r="AL8" s="125">
        <v>40</v>
      </c>
      <c r="AM8" s="259" t="e">
        <f t="shared" si="8"/>
        <v>#DIV/0!</v>
      </c>
      <c r="AN8" s="125">
        <v>5</v>
      </c>
      <c r="AO8" s="125">
        <v>3</v>
      </c>
      <c r="AP8" s="259">
        <f t="shared" si="9"/>
        <v>0.6</v>
      </c>
      <c r="AQ8" s="125">
        <v>5</v>
      </c>
    </row>
    <row r="9" spans="1:43">
      <c r="A9" s="258" t="s">
        <v>17</v>
      </c>
      <c r="B9" s="47"/>
      <c r="C9">
        <v>127</v>
      </c>
      <c r="D9" s="259" t="e">
        <f t="shared" si="10"/>
        <v>#DIV/0!</v>
      </c>
      <c r="E9" s="125">
        <v>10</v>
      </c>
      <c r="F9" s="125">
        <v>10</v>
      </c>
      <c r="G9" s="259">
        <f t="shared" si="11"/>
        <v>1</v>
      </c>
      <c r="H9" s="125">
        <v>4</v>
      </c>
      <c r="I9" s="47"/>
      <c r="J9" s="50">
        <v>108</v>
      </c>
      <c r="K9" s="259" t="e">
        <f t="shared" si="0"/>
        <v>#DIV/0!</v>
      </c>
      <c r="L9" s="125"/>
      <c r="M9" s="125"/>
      <c r="N9" s="259" t="e">
        <f t="shared" si="1"/>
        <v>#DIV/0!</v>
      </c>
      <c r="O9" s="125">
        <v>4</v>
      </c>
      <c r="P9" s="47"/>
      <c r="Q9">
        <v>97</v>
      </c>
      <c r="R9" s="259" t="e">
        <f t="shared" si="2"/>
        <v>#DIV/0!</v>
      </c>
      <c r="S9" s="125"/>
      <c r="T9" s="125"/>
      <c r="U9" s="259" t="e">
        <f t="shared" si="3"/>
        <v>#DIV/0!</v>
      </c>
      <c r="V9" s="125"/>
      <c r="W9" s="47"/>
      <c r="X9" s="125"/>
      <c r="Y9" s="259" t="e">
        <f t="shared" si="4"/>
        <v>#DIV/0!</v>
      </c>
      <c r="Z9" s="125"/>
      <c r="AA9" s="125"/>
      <c r="AB9" s="259" t="e">
        <f t="shared" si="5"/>
        <v>#DIV/0!</v>
      </c>
      <c r="AC9" s="125"/>
      <c r="AD9" s="47"/>
      <c r="AE9" s="125"/>
      <c r="AF9" s="259" t="e">
        <f t="shared" si="6"/>
        <v>#DIV/0!</v>
      </c>
      <c r="AG9" s="125"/>
      <c r="AH9" s="125"/>
      <c r="AI9" s="259" t="e">
        <f t="shared" si="7"/>
        <v>#DIV/0!</v>
      </c>
      <c r="AJ9" s="125"/>
      <c r="AK9" s="47"/>
      <c r="AL9" s="125"/>
      <c r="AM9" s="259" t="e">
        <f t="shared" si="8"/>
        <v>#DIV/0!</v>
      </c>
      <c r="AN9" s="125"/>
      <c r="AO9" s="125"/>
      <c r="AP9" s="259" t="e">
        <f t="shared" si="9"/>
        <v>#DIV/0!</v>
      </c>
      <c r="AQ9" s="125"/>
    </row>
    <row r="10" spans="1:43">
      <c r="A10" s="258" t="s">
        <v>399</v>
      </c>
      <c r="B10" s="47"/>
      <c r="C10" s="125"/>
      <c r="D10" s="259" t="e">
        <f t="shared" si="10"/>
        <v>#DIV/0!</v>
      </c>
      <c r="E10" s="125"/>
      <c r="F10" s="125"/>
      <c r="G10" s="259" t="e">
        <f t="shared" si="11"/>
        <v>#DIV/0!</v>
      </c>
      <c r="H10" s="125"/>
      <c r="I10" s="47"/>
      <c r="J10" s="125"/>
      <c r="K10" s="259" t="e">
        <f t="shared" si="0"/>
        <v>#DIV/0!</v>
      </c>
      <c r="L10" s="125"/>
      <c r="M10" s="125"/>
      <c r="N10" s="259" t="e">
        <f t="shared" si="1"/>
        <v>#DIV/0!</v>
      </c>
      <c r="O10" s="125"/>
      <c r="P10" s="47"/>
      <c r="Q10" s="125"/>
      <c r="R10" s="259" t="e">
        <f t="shared" si="2"/>
        <v>#DIV/0!</v>
      </c>
      <c r="S10" s="125"/>
      <c r="T10" s="125"/>
      <c r="U10" s="259" t="e">
        <f t="shared" si="3"/>
        <v>#DIV/0!</v>
      </c>
      <c r="V10" s="125"/>
      <c r="W10" s="47"/>
      <c r="X10" s="125"/>
      <c r="Y10" s="259" t="e">
        <f t="shared" si="4"/>
        <v>#DIV/0!</v>
      </c>
      <c r="Z10" s="125"/>
      <c r="AA10" s="125"/>
      <c r="AB10" s="259" t="e">
        <f t="shared" si="5"/>
        <v>#DIV/0!</v>
      </c>
      <c r="AC10" s="125"/>
      <c r="AD10" s="47"/>
      <c r="AE10" s="125"/>
      <c r="AF10" s="259" t="e">
        <f t="shared" si="6"/>
        <v>#DIV/0!</v>
      </c>
      <c r="AG10" s="125"/>
      <c r="AH10" s="125"/>
      <c r="AI10" s="259" t="e">
        <f t="shared" si="7"/>
        <v>#DIV/0!</v>
      </c>
      <c r="AJ10" s="125"/>
      <c r="AK10" s="47"/>
      <c r="AL10" s="125">
        <v>6</v>
      </c>
      <c r="AM10" s="259" t="e">
        <f t="shared" si="8"/>
        <v>#DIV/0!</v>
      </c>
      <c r="AN10" s="125">
        <v>2</v>
      </c>
      <c r="AO10" s="125">
        <v>1</v>
      </c>
      <c r="AP10" s="259">
        <f t="shared" si="9"/>
        <v>0.5</v>
      </c>
      <c r="AQ10" s="125">
        <v>2</v>
      </c>
    </row>
    <row r="11" spans="1:43">
      <c r="A11" s="258" t="s">
        <v>400</v>
      </c>
      <c r="B11" s="258"/>
      <c r="C11" s="125"/>
      <c r="D11" s="259" t="e">
        <f t="shared" si="10"/>
        <v>#DIV/0!</v>
      </c>
      <c r="E11" s="125"/>
      <c r="F11" s="125"/>
      <c r="G11" s="259" t="e">
        <f t="shared" si="11"/>
        <v>#DIV/0!</v>
      </c>
      <c r="H11" s="125"/>
      <c r="I11" s="258"/>
      <c r="J11" s="125"/>
      <c r="K11" s="259" t="e">
        <f t="shared" si="0"/>
        <v>#DIV/0!</v>
      </c>
      <c r="L11" s="125"/>
      <c r="M11" s="125"/>
      <c r="N11" s="259" t="e">
        <f t="shared" si="1"/>
        <v>#DIV/0!</v>
      </c>
      <c r="O11" s="125"/>
      <c r="P11" s="258"/>
      <c r="Q11" s="125"/>
      <c r="R11" s="259" t="e">
        <f t="shared" si="2"/>
        <v>#DIV/0!</v>
      </c>
      <c r="S11" s="125"/>
      <c r="T11" s="125"/>
      <c r="U11" s="259" t="e">
        <f t="shared" si="3"/>
        <v>#DIV/0!</v>
      </c>
      <c r="V11" s="125"/>
      <c r="W11" s="258"/>
      <c r="X11" s="125"/>
      <c r="Y11" s="259" t="e">
        <f t="shared" si="4"/>
        <v>#DIV/0!</v>
      </c>
      <c r="Z11" s="125"/>
      <c r="AA11" s="125"/>
      <c r="AB11" s="259" t="e">
        <f t="shared" si="5"/>
        <v>#DIV/0!</v>
      </c>
      <c r="AC11" s="125"/>
      <c r="AD11" s="258"/>
      <c r="AE11" s="125"/>
      <c r="AF11" s="259" t="e">
        <f t="shared" si="6"/>
        <v>#DIV/0!</v>
      </c>
      <c r="AG11" s="125"/>
      <c r="AH11" s="125"/>
      <c r="AI11" s="259" t="e">
        <f t="shared" si="7"/>
        <v>#DIV/0!</v>
      </c>
      <c r="AJ11" s="125"/>
      <c r="AK11" s="258"/>
      <c r="AL11" s="125"/>
      <c r="AM11" s="259" t="e">
        <f t="shared" si="8"/>
        <v>#DIV/0!</v>
      </c>
      <c r="AN11" s="125"/>
      <c r="AO11" s="125"/>
      <c r="AP11" s="259" t="e">
        <f t="shared" si="9"/>
        <v>#DIV/0!</v>
      </c>
      <c r="AQ11" s="125"/>
    </row>
    <row r="12" spans="1:43" s="140" customFormat="1">
      <c r="A12" s="260" t="s">
        <v>15</v>
      </c>
      <c r="B12" s="261">
        <f>SUM(B6:B11)</f>
        <v>0</v>
      </c>
      <c r="C12" s="261">
        <f t="shared" ref="C12:AQ12" si="12">SUM(C6:C11)</f>
        <v>1011</v>
      </c>
      <c r="D12" s="261"/>
      <c r="E12" s="261">
        <f t="shared" si="12"/>
        <v>20</v>
      </c>
      <c r="F12" s="261">
        <f t="shared" si="12"/>
        <v>20</v>
      </c>
      <c r="G12" s="261"/>
      <c r="H12" s="261">
        <f t="shared" si="12"/>
        <v>4</v>
      </c>
      <c r="I12" s="261">
        <f t="shared" si="12"/>
        <v>0</v>
      </c>
      <c r="J12" s="261">
        <f t="shared" si="12"/>
        <v>151</v>
      </c>
      <c r="K12" s="261"/>
      <c r="L12" s="261">
        <f t="shared" si="12"/>
        <v>0</v>
      </c>
      <c r="M12" s="261">
        <f t="shared" si="12"/>
        <v>0</v>
      </c>
      <c r="N12" s="261"/>
      <c r="O12" s="261">
        <f t="shared" si="12"/>
        <v>4</v>
      </c>
      <c r="P12" s="261">
        <f t="shared" si="12"/>
        <v>0</v>
      </c>
      <c r="Q12" s="261">
        <f t="shared" si="12"/>
        <v>398</v>
      </c>
      <c r="R12" s="261"/>
      <c r="S12" s="261">
        <f t="shared" si="12"/>
        <v>10</v>
      </c>
      <c r="T12" s="261">
        <f t="shared" si="12"/>
        <v>10</v>
      </c>
      <c r="U12" s="261"/>
      <c r="V12" s="261">
        <f t="shared" si="12"/>
        <v>0</v>
      </c>
      <c r="W12" s="261">
        <f t="shared" si="12"/>
        <v>0</v>
      </c>
      <c r="X12" s="261">
        <f t="shared" si="12"/>
        <v>0</v>
      </c>
      <c r="Y12" s="261"/>
      <c r="Z12" s="261">
        <f t="shared" si="12"/>
        <v>0</v>
      </c>
      <c r="AA12" s="261">
        <f t="shared" si="12"/>
        <v>0</v>
      </c>
      <c r="AB12" s="261"/>
      <c r="AC12" s="261">
        <f t="shared" si="12"/>
        <v>0</v>
      </c>
      <c r="AD12" s="261">
        <f t="shared" si="12"/>
        <v>0</v>
      </c>
      <c r="AE12" s="261">
        <f t="shared" si="12"/>
        <v>0</v>
      </c>
      <c r="AF12" s="261"/>
      <c r="AG12" s="261">
        <f t="shared" si="12"/>
        <v>0</v>
      </c>
      <c r="AH12" s="261">
        <f t="shared" si="12"/>
        <v>0</v>
      </c>
      <c r="AI12" s="261"/>
      <c r="AJ12" s="261">
        <f t="shared" si="12"/>
        <v>0</v>
      </c>
      <c r="AK12" s="261">
        <f t="shared" si="12"/>
        <v>0</v>
      </c>
      <c r="AL12" s="261">
        <f t="shared" si="12"/>
        <v>46</v>
      </c>
      <c r="AM12" s="261"/>
      <c r="AN12" s="261">
        <f t="shared" si="12"/>
        <v>7</v>
      </c>
      <c r="AO12" s="261">
        <f t="shared" si="12"/>
        <v>4</v>
      </c>
      <c r="AP12" s="261"/>
      <c r="AQ12" s="261">
        <f t="shared" si="12"/>
        <v>7</v>
      </c>
    </row>
    <row r="13" spans="1:43" s="22" customFormat="1" ht="16.5" customHeight="1">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row>
  </sheetData>
  <mergeCells count="9">
    <mergeCell ref="W4:AC4"/>
    <mergeCell ref="AD4:AJ4"/>
    <mergeCell ref="AK4:AQ4"/>
    <mergeCell ref="B2:D2"/>
    <mergeCell ref="A3:E3"/>
    <mergeCell ref="A4:A5"/>
    <mergeCell ref="B4:H4"/>
    <mergeCell ref="I4:O4"/>
    <mergeCell ref="P4:V4"/>
  </mergeCells>
  <pageMargins left="0.7" right="0.7" top="0.75" bottom="0.75" header="0.3" footer="0.3"/>
  <pageSetup scale="66" orientation="landscape" r:id="rId1"/>
</worksheet>
</file>

<file path=xl/worksheets/sheet15.xml><?xml version="1.0" encoding="utf-8"?>
<worksheet xmlns="http://schemas.openxmlformats.org/spreadsheetml/2006/main" xmlns:r="http://schemas.openxmlformats.org/officeDocument/2006/relationships">
  <dimension ref="A1:AG17"/>
  <sheetViews>
    <sheetView workbookViewId="0">
      <pane xSplit="3" ySplit="3" topLeftCell="D10" activePane="bottomRight" state="frozenSplit"/>
      <selection activeCell="R1" sqref="R1:S1048576"/>
      <selection pane="topRight" activeCell="R1" sqref="R1:S1048576"/>
      <selection pane="bottomLeft" activeCell="R1" sqref="R1:S1048576"/>
      <selection pane="bottomRight" activeCell="F18" sqref="F18"/>
    </sheetView>
  </sheetViews>
  <sheetFormatPr defaultRowHeight="15"/>
  <cols>
    <col min="1" max="1" width="6.42578125" style="7" customWidth="1"/>
    <col min="2" max="2" width="15.85546875" style="7" customWidth="1"/>
    <col min="3" max="4" width="18.7109375" style="7" customWidth="1"/>
    <col min="5" max="5" width="13.7109375" style="7" customWidth="1"/>
    <col min="6" max="6" width="11" style="7" customWidth="1"/>
    <col min="7" max="7" width="11.140625" style="7" customWidth="1"/>
    <col min="8" max="8" width="9.7109375" style="7" customWidth="1"/>
    <col min="9" max="9" width="10.42578125" style="7" customWidth="1"/>
    <col min="10" max="10" width="11.28515625" style="7" customWidth="1"/>
    <col min="11" max="11" width="10.7109375" style="7" customWidth="1"/>
    <col min="12" max="12" width="9.85546875" style="7" customWidth="1"/>
    <col min="13" max="13" width="15.28515625" style="7" customWidth="1"/>
    <col min="14" max="14" width="9.7109375" style="7" customWidth="1"/>
    <col min="15" max="15" width="11.140625" style="7" customWidth="1"/>
    <col min="16" max="16" width="11.5703125" style="7" customWidth="1"/>
    <col min="17" max="17" width="9.140625" style="7"/>
    <col min="18" max="18" width="14" style="7" customWidth="1"/>
    <col min="19" max="19" width="11.5703125" style="7" customWidth="1"/>
    <col min="20" max="20" width="9.140625" style="7"/>
    <col min="21" max="21" width="13.85546875" style="7" customWidth="1"/>
    <col min="22" max="22" width="11" style="7" customWidth="1"/>
    <col min="23" max="24" width="12" style="7" customWidth="1"/>
    <col min="25" max="25" width="29.5703125" style="7" customWidth="1"/>
    <col min="26" max="26" width="10.28515625" style="7" customWidth="1"/>
    <col min="27" max="27" width="12.85546875" style="7" customWidth="1"/>
    <col min="28" max="28" width="10" style="7" customWidth="1"/>
    <col min="29" max="29" width="13.28515625" style="7" customWidth="1"/>
    <col min="30" max="30" width="10.28515625" style="7" customWidth="1"/>
    <col min="31" max="31" width="9.140625" style="7"/>
    <col min="32" max="32" width="9.85546875" style="7" customWidth="1"/>
    <col min="33" max="16384" width="9.140625" style="7"/>
  </cols>
  <sheetData>
    <row r="1" spans="1:33" ht="15" customHeight="1">
      <c r="A1" s="541" t="s">
        <v>25</v>
      </c>
      <c r="B1" s="541"/>
      <c r="C1" s="541"/>
      <c r="D1" s="541"/>
      <c r="E1" s="541"/>
      <c r="F1" s="541"/>
    </row>
    <row r="2" spans="1:33" s="2" customFormat="1" ht="60">
      <c r="A2" s="548" t="s">
        <v>401</v>
      </c>
      <c r="B2" s="548" t="s">
        <v>3</v>
      </c>
      <c r="C2" s="813" t="s">
        <v>18</v>
      </c>
      <c r="D2" s="366"/>
      <c r="E2" s="549" t="s">
        <v>402</v>
      </c>
      <c r="F2" s="549"/>
      <c r="G2" s="549"/>
      <c r="H2" s="549"/>
      <c r="I2" s="812" t="s">
        <v>403</v>
      </c>
      <c r="J2" s="812"/>
      <c r="K2" s="812"/>
      <c r="L2" s="812"/>
      <c r="M2" s="817" t="s">
        <v>404</v>
      </c>
      <c r="N2" s="817"/>
      <c r="O2" s="817"/>
      <c r="P2" s="818" t="s">
        <v>405</v>
      </c>
      <c r="Q2" s="818"/>
      <c r="R2" s="818"/>
      <c r="S2" s="818"/>
      <c r="T2" s="819" t="s">
        <v>406</v>
      </c>
      <c r="U2" s="820"/>
      <c r="V2" s="821"/>
      <c r="W2" s="822" t="s">
        <v>407</v>
      </c>
      <c r="X2" s="823"/>
      <c r="Y2" s="137" t="s">
        <v>408</v>
      </c>
      <c r="Z2" s="815" t="s">
        <v>409</v>
      </c>
      <c r="AA2" s="824"/>
      <c r="AB2" s="824"/>
      <c r="AC2" s="816"/>
      <c r="AD2" s="815" t="s">
        <v>410</v>
      </c>
      <c r="AE2" s="816"/>
      <c r="AF2" s="815" t="s">
        <v>411</v>
      </c>
      <c r="AG2" s="816"/>
    </row>
    <row r="3" spans="1:33" s="132" customFormat="1" ht="60">
      <c r="A3" s="548"/>
      <c r="B3" s="548"/>
      <c r="C3" s="814"/>
      <c r="D3" s="45"/>
      <c r="E3" s="42" t="s">
        <v>412</v>
      </c>
      <c r="F3" s="42" t="s">
        <v>413</v>
      </c>
      <c r="G3" s="42" t="s">
        <v>414</v>
      </c>
      <c r="H3" s="42" t="s">
        <v>415</v>
      </c>
      <c r="I3" s="41" t="s">
        <v>412</v>
      </c>
      <c r="J3" s="41" t="s">
        <v>413</v>
      </c>
      <c r="K3" s="41" t="s">
        <v>414</v>
      </c>
      <c r="L3" s="41" t="s">
        <v>415</v>
      </c>
      <c r="M3" s="148" t="s">
        <v>416</v>
      </c>
      <c r="N3" s="148" t="s">
        <v>417</v>
      </c>
      <c r="O3" s="148" t="s">
        <v>418</v>
      </c>
      <c r="P3" s="136" t="s">
        <v>419</v>
      </c>
      <c r="Q3" s="136" t="s">
        <v>420</v>
      </c>
      <c r="R3" s="136" t="s">
        <v>421</v>
      </c>
      <c r="S3" s="136" t="s">
        <v>422</v>
      </c>
      <c r="T3" s="33" t="s">
        <v>423</v>
      </c>
      <c r="U3" s="33" t="s">
        <v>424</v>
      </c>
      <c r="V3" s="33" t="s">
        <v>425</v>
      </c>
      <c r="W3" s="137" t="s">
        <v>679</v>
      </c>
      <c r="X3" s="137" t="s">
        <v>680</v>
      </c>
      <c r="Y3" s="137" t="s">
        <v>427</v>
      </c>
      <c r="Z3" s="36" t="s">
        <v>428</v>
      </c>
      <c r="AA3" s="36" t="s">
        <v>429</v>
      </c>
      <c r="AB3" s="39" t="s">
        <v>430</v>
      </c>
      <c r="AC3" s="36" t="s">
        <v>431</v>
      </c>
      <c r="AD3" s="36" t="s">
        <v>432</v>
      </c>
      <c r="AE3" s="36" t="s">
        <v>433</v>
      </c>
      <c r="AF3" s="36" t="s">
        <v>432</v>
      </c>
      <c r="AG3" s="36" t="s">
        <v>433</v>
      </c>
    </row>
    <row r="4" spans="1:33">
      <c r="A4" s="151">
        <v>1</v>
      </c>
      <c r="B4" s="141" t="s">
        <v>748</v>
      </c>
      <c r="C4" s="216" t="s">
        <v>744</v>
      </c>
      <c r="D4" s="24"/>
      <c r="E4" s="151">
        <v>21060</v>
      </c>
      <c r="F4" s="151">
        <v>21060</v>
      </c>
      <c r="G4" s="151">
        <v>21060</v>
      </c>
      <c r="H4" s="151">
        <v>21060</v>
      </c>
      <c r="I4" s="151">
        <v>114380</v>
      </c>
      <c r="J4" s="151">
        <v>114380</v>
      </c>
      <c r="K4" s="151">
        <v>0</v>
      </c>
      <c r="L4" s="151">
        <v>114380</v>
      </c>
      <c r="M4" s="151"/>
      <c r="N4" s="151"/>
      <c r="O4" s="151"/>
      <c r="P4" s="151"/>
      <c r="Q4" s="151"/>
      <c r="R4" s="151"/>
      <c r="S4" s="151"/>
      <c r="T4" s="151"/>
      <c r="U4" s="151"/>
      <c r="V4" s="151"/>
      <c r="W4" s="129" t="s">
        <v>745</v>
      </c>
      <c r="X4" s="129" t="s">
        <v>745</v>
      </c>
      <c r="Y4" s="129" t="s">
        <v>745</v>
      </c>
      <c r="Z4" s="151">
        <v>266</v>
      </c>
      <c r="AA4" s="151"/>
      <c r="AB4" s="151"/>
      <c r="AC4" s="151"/>
      <c r="AD4" s="151">
        <v>266</v>
      </c>
      <c r="AE4" s="151"/>
      <c r="AF4" s="151"/>
      <c r="AG4" s="151"/>
    </row>
    <row r="5" spans="1:33">
      <c r="A5" s="151">
        <v>2</v>
      </c>
      <c r="B5" s="159" t="s">
        <v>749</v>
      </c>
      <c r="C5" s="389" t="s">
        <v>744</v>
      </c>
      <c r="D5" s="26"/>
      <c r="E5" s="151">
        <v>42568</v>
      </c>
      <c r="F5" s="151">
        <v>42568</v>
      </c>
      <c r="G5" s="151">
        <v>0</v>
      </c>
      <c r="H5" s="151">
        <v>42568</v>
      </c>
      <c r="I5" s="151">
        <v>86128</v>
      </c>
      <c r="J5" s="151">
        <v>86128</v>
      </c>
      <c r="K5" s="151">
        <v>0</v>
      </c>
      <c r="L5" s="151">
        <v>86128</v>
      </c>
      <c r="M5" s="151">
        <v>6</v>
      </c>
      <c r="N5" s="151">
        <v>9</v>
      </c>
      <c r="O5" s="151">
        <v>6</v>
      </c>
      <c r="P5" s="151">
        <v>13</v>
      </c>
      <c r="Q5" s="151">
        <v>28</v>
      </c>
      <c r="R5" s="151">
        <v>11</v>
      </c>
      <c r="S5" s="151">
        <v>0</v>
      </c>
      <c r="T5" s="151">
        <v>0</v>
      </c>
      <c r="U5" s="151">
        <v>0</v>
      </c>
      <c r="V5" s="151">
        <v>0</v>
      </c>
      <c r="W5" s="129" t="s">
        <v>746</v>
      </c>
      <c r="X5" s="129" t="s">
        <v>746</v>
      </c>
      <c r="Y5" s="129" t="s">
        <v>746</v>
      </c>
      <c r="Z5" s="151">
        <v>101</v>
      </c>
      <c r="AA5" s="151">
        <v>73</v>
      </c>
      <c r="AB5" s="151">
        <v>1</v>
      </c>
      <c r="AC5" s="151">
        <v>0</v>
      </c>
      <c r="AD5" s="151">
        <v>174</v>
      </c>
      <c r="AE5" s="151">
        <v>3</v>
      </c>
      <c r="AF5" s="151">
        <v>0</v>
      </c>
      <c r="AG5" s="151">
        <v>0</v>
      </c>
    </row>
    <row r="6" spans="1:33">
      <c r="A6" s="151">
        <v>3</v>
      </c>
      <c r="B6" s="159" t="s">
        <v>738</v>
      </c>
      <c r="C6" s="389" t="s">
        <v>744</v>
      </c>
      <c r="D6" s="26"/>
      <c r="E6" s="151">
        <v>35389</v>
      </c>
      <c r="F6" s="151">
        <v>34200</v>
      </c>
      <c r="G6" s="151">
        <v>1189</v>
      </c>
      <c r="H6" s="151">
        <v>34200</v>
      </c>
      <c r="I6" s="151">
        <v>62676</v>
      </c>
      <c r="J6" s="151">
        <v>62676</v>
      </c>
      <c r="K6" s="151">
        <v>0</v>
      </c>
      <c r="L6" s="151">
        <v>62676</v>
      </c>
      <c r="M6" s="151">
        <v>0</v>
      </c>
      <c r="N6" s="151">
        <v>14</v>
      </c>
      <c r="O6" s="151">
        <v>14</v>
      </c>
      <c r="P6" s="151">
        <v>0</v>
      </c>
      <c r="Q6" s="151">
        <v>0</v>
      </c>
      <c r="R6" s="151">
        <v>0</v>
      </c>
      <c r="S6" s="151">
        <v>0</v>
      </c>
      <c r="T6" s="151">
        <v>0</v>
      </c>
      <c r="U6" s="151">
        <v>0</v>
      </c>
      <c r="V6" s="151">
        <v>0</v>
      </c>
      <c r="W6" s="129" t="s">
        <v>745</v>
      </c>
      <c r="X6" s="129" t="s">
        <v>745</v>
      </c>
      <c r="Y6" s="129" t="s">
        <v>745</v>
      </c>
      <c r="Z6" s="151"/>
      <c r="AA6" s="151"/>
      <c r="AB6" s="151"/>
      <c r="AC6" s="151"/>
      <c r="AD6" s="151"/>
      <c r="AE6" s="151"/>
      <c r="AF6" s="151"/>
      <c r="AG6" s="151"/>
    </row>
    <row r="7" spans="1:33">
      <c r="A7" s="151">
        <v>4</v>
      </c>
      <c r="B7" s="159" t="s">
        <v>737</v>
      </c>
      <c r="C7" s="389" t="s">
        <v>744</v>
      </c>
      <c r="D7" s="26"/>
      <c r="E7" s="151">
        <v>21876</v>
      </c>
      <c r="F7" s="151">
        <v>21876</v>
      </c>
      <c r="G7" s="151">
        <v>0</v>
      </c>
      <c r="H7" s="151">
        <v>21876</v>
      </c>
      <c r="I7" s="151">
        <v>69874</v>
      </c>
      <c r="J7" s="151">
        <v>69874</v>
      </c>
      <c r="K7" s="151">
        <v>0</v>
      </c>
      <c r="L7" s="151">
        <v>69874</v>
      </c>
      <c r="M7" s="151">
        <v>0</v>
      </c>
      <c r="N7" s="151">
        <v>0</v>
      </c>
      <c r="O7" s="151">
        <v>5</v>
      </c>
      <c r="P7" s="151">
        <v>26</v>
      </c>
      <c r="Q7" s="151">
        <v>0</v>
      </c>
      <c r="R7" s="151">
        <v>26</v>
      </c>
      <c r="S7" s="151">
        <v>0</v>
      </c>
      <c r="T7" s="151">
        <v>87</v>
      </c>
      <c r="U7" s="151">
        <v>87</v>
      </c>
      <c r="V7" s="151">
        <v>87</v>
      </c>
      <c r="W7" s="151" t="s">
        <v>745</v>
      </c>
      <c r="X7" s="151" t="s">
        <v>745</v>
      </c>
      <c r="Y7" s="151" t="s">
        <v>745</v>
      </c>
      <c r="Z7" s="151">
        <v>0</v>
      </c>
      <c r="AA7" s="151">
        <v>0</v>
      </c>
      <c r="AB7" s="151">
        <v>0</v>
      </c>
      <c r="AC7" s="151">
        <v>0</v>
      </c>
      <c r="AD7" s="151">
        <v>0</v>
      </c>
      <c r="AE7" s="151">
        <v>0</v>
      </c>
      <c r="AF7" s="151">
        <v>0</v>
      </c>
      <c r="AG7" s="151">
        <v>0</v>
      </c>
    </row>
    <row r="8" spans="1:33">
      <c r="A8" s="151">
        <v>5</v>
      </c>
      <c r="B8" s="159" t="s">
        <v>739</v>
      </c>
      <c r="C8" s="389" t="s">
        <v>745</v>
      </c>
      <c r="D8" s="26"/>
      <c r="E8" s="151">
        <v>15150</v>
      </c>
      <c r="F8" s="151">
        <v>15150</v>
      </c>
      <c r="G8" s="129">
        <v>0</v>
      </c>
      <c r="H8" s="151">
        <v>15150</v>
      </c>
      <c r="I8" s="151"/>
      <c r="J8" s="151"/>
      <c r="K8" s="151"/>
      <c r="L8" s="151"/>
      <c r="M8" s="151"/>
      <c r="N8" s="151">
        <v>7</v>
      </c>
      <c r="O8" s="151">
        <v>7</v>
      </c>
      <c r="P8" s="151">
        <v>0</v>
      </c>
      <c r="Q8" s="151">
        <v>0</v>
      </c>
      <c r="R8" s="151">
        <v>0</v>
      </c>
      <c r="S8" s="151">
        <v>0</v>
      </c>
      <c r="T8" s="151">
        <v>0</v>
      </c>
      <c r="U8" s="151">
        <v>0</v>
      </c>
      <c r="V8" s="151">
        <v>0</v>
      </c>
      <c r="W8" s="129" t="s">
        <v>746</v>
      </c>
      <c r="X8" s="129" t="s">
        <v>744</v>
      </c>
      <c r="Y8" s="129" t="s">
        <v>746</v>
      </c>
      <c r="Z8" s="151">
        <v>823</v>
      </c>
      <c r="AA8" s="151">
        <v>495</v>
      </c>
      <c r="AB8" s="151"/>
      <c r="AC8" s="2"/>
      <c r="AD8" s="151">
        <v>777</v>
      </c>
      <c r="AE8" s="151"/>
      <c r="AF8" s="151">
        <v>3</v>
      </c>
      <c r="AG8" s="151"/>
    </row>
    <row r="9" spans="1:33">
      <c r="A9" s="151">
        <v>6</v>
      </c>
      <c r="B9" s="159" t="s">
        <v>740</v>
      </c>
      <c r="C9" s="389" t="s">
        <v>745</v>
      </c>
      <c r="D9" s="26"/>
      <c r="E9" s="151">
        <v>14862</v>
      </c>
      <c r="F9" s="151">
        <v>14862</v>
      </c>
      <c r="G9" s="151">
        <v>0</v>
      </c>
      <c r="H9" s="151">
        <v>14862</v>
      </c>
      <c r="I9" s="151">
        <v>141</v>
      </c>
      <c r="J9" s="151">
        <v>141</v>
      </c>
      <c r="K9" s="151">
        <v>0</v>
      </c>
      <c r="L9" s="151">
        <v>141</v>
      </c>
      <c r="M9" s="151">
        <v>0</v>
      </c>
      <c r="N9" s="151">
        <v>0</v>
      </c>
      <c r="O9" s="151">
        <v>0</v>
      </c>
      <c r="P9" s="151">
        <v>0</v>
      </c>
      <c r="Q9" s="151">
        <v>33</v>
      </c>
      <c r="R9" s="151">
        <v>0</v>
      </c>
      <c r="S9" s="151">
        <v>33</v>
      </c>
      <c r="T9" s="151">
        <v>0</v>
      </c>
      <c r="U9" s="151">
        <v>0</v>
      </c>
      <c r="V9" s="151">
        <v>0</v>
      </c>
      <c r="W9" s="129" t="s">
        <v>745</v>
      </c>
      <c r="X9" s="129" t="s">
        <v>744</v>
      </c>
      <c r="Y9" s="129" t="s">
        <v>745</v>
      </c>
      <c r="Z9" s="151">
        <v>678</v>
      </c>
      <c r="AA9" s="151">
        <v>0</v>
      </c>
      <c r="AB9" s="151">
        <v>53</v>
      </c>
      <c r="AC9" s="151">
        <v>0</v>
      </c>
      <c r="AD9" s="151">
        <v>114</v>
      </c>
      <c r="AE9" s="151">
        <v>53</v>
      </c>
      <c r="AF9" s="151">
        <v>0</v>
      </c>
      <c r="AG9" s="151">
        <v>0</v>
      </c>
    </row>
    <row r="10" spans="1:33">
      <c r="A10" s="151">
        <v>7</v>
      </c>
      <c r="B10" s="159" t="s">
        <v>741</v>
      </c>
      <c r="C10" s="389" t="s">
        <v>745</v>
      </c>
      <c r="D10" s="26"/>
      <c r="E10" s="151">
        <v>40330</v>
      </c>
      <c r="F10" s="151">
        <v>36556</v>
      </c>
      <c r="G10" s="151">
        <v>9415</v>
      </c>
      <c r="H10" s="151">
        <v>36556</v>
      </c>
      <c r="I10" s="151">
        <v>60120</v>
      </c>
      <c r="J10" s="151">
        <v>60120</v>
      </c>
      <c r="K10" s="151">
        <v>0</v>
      </c>
      <c r="L10" s="151">
        <v>60120</v>
      </c>
      <c r="M10" s="151"/>
      <c r="N10" s="151"/>
      <c r="O10" s="151"/>
      <c r="P10" s="151"/>
      <c r="Q10" s="151"/>
      <c r="R10" s="151"/>
      <c r="S10" s="151"/>
      <c r="T10" s="151"/>
      <c r="U10" s="151"/>
      <c r="V10" s="151"/>
      <c r="W10" s="151"/>
      <c r="X10" s="151"/>
      <c r="Y10" s="151"/>
      <c r="Z10" s="151"/>
      <c r="AA10" s="151"/>
      <c r="AB10" s="151"/>
      <c r="AC10" s="151"/>
      <c r="AD10" s="151"/>
      <c r="AE10" s="151"/>
      <c r="AF10" s="151"/>
      <c r="AG10" s="151"/>
    </row>
    <row r="11" spans="1:33">
      <c r="A11" s="151">
        <v>8</v>
      </c>
      <c r="B11" s="159" t="s">
        <v>742</v>
      </c>
      <c r="C11" s="389" t="s">
        <v>745</v>
      </c>
      <c r="D11" s="26"/>
      <c r="E11" s="151">
        <v>17900</v>
      </c>
      <c r="F11" s="151">
        <v>12500</v>
      </c>
      <c r="G11" s="151">
        <v>5400</v>
      </c>
      <c r="H11" s="151">
        <v>7268</v>
      </c>
      <c r="I11" s="151">
        <v>29400</v>
      </c>
      <c r="J11" s="151">
        <v>13800</v>
      </c>
      <c r="K11" s="151">
        <v>15600</v>
      </c>
      <c r="L11" s="151">
        <v>7289</v>
      </c>
      <c r="M11" s="151">
        <v>1</v>
      </c>
      <c r="N11" s="151">
        <v>4</v>
      </c>
      <c r="O11" s="151">
        <v>5</v>
      </c>
      <c r="P11" s="151">
        <v>0</v>
      </c>
      <c r="Q11" s="151">
        <v>37</v>
      </c>
      <c r="R11" s="151">
        <v>0</v>
      </c>
      <c r="S11" s="151">
        <v>37</v>
      </c>
      <c r="T11" s="151">
        <v>0</v>
      </c>
      <c r="U11" s="151">
        <v>77</v>
      </c>
      <c r="V11" s="151">
        <v>0</v>
      </c>
      <c r="W11" s="129" t="s">
        <v>745</v>
      </c>
      <c r="X11" s="129" t="s">
        <v>745</v>
      </c>
      <c r="Y11" s="129" t="s">
        <v>745</v>
      </c>
      <c r="Z11" s="151">
        <v>10</v>
      </c>
      <c r="AA11" s="151">
        <v>206</v>
      </c>
      <c r="AB11" s="151">
        <v>5</v>
      </c>
      <c r="AC11" s="151">
        <v>0</v>
      </c>
      <c r="AD11" s="151">
        <v>206</v>
      </c>
      <c r="AE11" s="151">
        <v>0</v>
      </c>
      <c r="AF11" s="151">
        <v>0</v>
      </c>
      <c r="AG11" s="151">
        <v>0</v>
      </c>
    </row>
    <row r="12" spans="1:33">
      <c r="A12" s="6"/>
      <c r="B12" s="159" t="s">
        <v>743</v>
      </c>
      <c r="C12" s="389" t="s">
        <v>744</v>
      </c>
      <c r="D12" s="26"/>
      <c r="E12" s="151">
        <v>19649</v>
      </c>
      <c r="F12" s="151">
        <v>19649</v>
      </c>
      <c r="G12" s="151">
        <v>19649</v>
      </c>
      <c r="H12" s="151">
        <v>0</v>
      </c>
      <c r="I12" s="151">
        <v>19649</v>
      </c>
      <c r="J12" s="151">
        <v>37000</v>
      </c>
      <c r="K12" s="151">
        <v>3700</v>
      </c>
      <c r="L12" s="151">
        <v>0</v>
      </c>
      <c r="M12" s="151">
        <v>37000</v>
      </c>
      <c r="N12" s="151">
        <v>7</v>
      </c>
      <c r="O12" s="151">
        <v>2</v>
      </c>
      <c r="P12" s="151">
        <v>7</v>
      </c>
      <c r="Q12" s="151">
        <v>0</v>
      </c>
      <c r="R12" s="151">
        <v>0</v>
      </c>
      <c r="S12" s="151">
        <v>0</v>
      </c>
      <c r="T12" s="151">
        <v>0</v>
      </c>
      <c r="U12" s="151">
        <v>0</v>
      </c>
      <c r="V12" s="151">
        <v>0</v>
      </c>
      <c r="W12" s="151">
        <v>0</v>
      </c>
      <c r="X12" s="129" t="s">
        <v>745</v>
      </c>
      <c r="Y12" s="129" t="s">
        <v>744</v>
      </c>
      <c r="Z12" s="129" t="s">
        <v>745</v>
      </c>
      <c r="AA12" s="151">
        <v>393</v>
      </c>
      <c r="AB12" s="151">
        <v>41</v>
      </c>
      <c r="AC12" s="151">
        <v>119</v>
      </c>
      <c r="AD12" s="151">
        <v>0</v>
      </c>
      <c r="AE12" s="151">
        <v>41</v>
      </c>
      <c r="AF12" s="151">
        <v>393</v>
      </c>
      <c r="AG12" s="151">
        <v>1</v>
      </c>
    </row>
    <row r="13" spans="1:33">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row>
    <row r="14" spans="1:33">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row>
    <row r="15" spans="1:33">
      <c r="A15" s="6"/>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row>
    <row r="16" spans="1:33">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row>
    <row r="17" spans="1:33">
      <c r="A17" s="6"/>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row>
  </sheetData>
  <mergeCells count="13">
    <mergeCell ref="AF2:AG2"/>
    <mergeCell ref="M2:O2"/>
    <mergeCell ref="P2:S2"/>
    <mergeCell ref="T2:V2"/>
    <mergeCell ref="W2:X2"/>
    <mergeCell ref="Z2:AC2"/>
    <mergeCell ref="AD2:AE2"/>
    <mergeCell ref="I2:L2"/>
    <mergeCell ref="A1:F1"/>
    <mergeCell ref="A2:A3"/>
    <mergeCell ref="B2:B3"/>
    <mergeCell ref="C2:C3"/>
    <mergeCell ref="E2:H2"/>
  </mergeCells>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CO22"/>
  <sheetViews>
    <sheetView topLeftCell="L1" workbookViewId="0">
      <selection activeCell="H16" sqref="H16"/>
    </sheetView>
  </sheetViews>
  <sheetFormatPr defaultRowHeight="15"/>
  <cols>
    <col min="4" max="8" width="9.140625" style="206"/>
    <col min="9" max="9" width="12.85546875" customWidth="1"/>
    <col min="10" max="10" width="5.85546875" customWidth="1"/>
    <col min="11" max="11" width="7.28515625" customWidth="1"/>
    <col min="12" max="12" width="6.85546875" customWidth="1"/>
    <col min="13" max="13" width="6" customWidth="1"/>
    <col min="14" max="14" width="8.140625" customWidth="1"/>
    <col min="16" max="16" width="8.5703125" customWidth="1"/>
    <col min="17" max="17" width="8.7109375" customWidth="1"/>
    <col min="18" max="18" width="6" customWidth="1"/>
    <col min="19" max="19" width="6.140625" customWidth="1"/>
    <col min="20" max="20" width="7.7109375" customWidth="1"/>
    <col min="21" max="21" width="7.85546875" customWidth="1"/>
    <col min="22" max="22" width="8.85546875" customWidth="1"/>
    <col min="23" max="23" width="7.42578125" customWidth="1"/>
    <col min="24" max="24" width="6" customWidth="1"/>
    <col min="25" max="25" width="8" customWidth="1"/>
    <col min="26" max="26" width="6.28515625" customWidth="1"/>
    <col min="27" max="27" width="6.7109375" customWidth="1"/>
    <col min="28" max="28" width="8.140625" customWidth="1"/>
    <col min="30" max="30" width="7.28515625" customWidth="1"/>
    <col min="32" max="33" width="6.28515625" customWidth="1"/>
    <col min="34" max="34" width="7.5703125" customWidth="1"/>
    <col min="35" max="35" width="6.7109375" customWidth="1"/>
    <col min="36" max="36" width="6.28515625" customWidth="1"/>
    <col min="37" max="37" width="7.85546875" customWidth="1"/>
    <col min="39" max="39" width="8.140625" customWidth="1"/>
    <col min="41" max="41" width="6.85546875" customWidth="1"/>
    <col min="42" max="42" width="6.7109375" customWidth="1"/>
    <col min="43" max="43" width="7.85546875" customWidth="1"/>
    <col min="44" max="44" width="7" customWidth="1"/>
    <col min="45" max="45" width="6.7109375" customWidth="1"/>
    <col min="46" max="46" width="7.85546875" customWidth="1"/>
    <col min="48" max="48" width="8.140625" customWidth="1"/>
    <col min="50" max="50" width="6.85546875" customWidth="1"/>
    <col min="51" max="51" width="6.140625" customWidth="1"/>
    <col min="52" max="52" width="7.85546875" customWidth="1"/>
    <col min="53" max="53" width="6.5703125" customWidth="1"/>
    <col min="54" max="54" width="6.140625" customWidth="1"/>
    <col min="55" max="55" width="8.28515625" customWidth="1"/>
    <col min="57" max="57" width="8" customWidth="1"/>
    <col min="59" max="59" width="5.7109375" customWidth="1"/>
    <col min="60" max="60" width="6.5703125" customWidth="1"/>
    <col min="61" max="61" width="7.5703125" customWidth="1"/>
    <col min="62" max="62" width="7.140625" customWidth="1"/>
    <col min="63" max="63" width="6.42578125" customWidth="1"/>
    <col min="64" max="64" width="7.85546875" customWidth="1"/>
    <col min="66" max="66" width="7.7109375" customWidth="1"/>
    <col min="68" max="69" width="6.140625" customWidth="1"/>
    <col min="70" max="70" width="7.42578125" customWidth="1"/>
    <col min="71" max="71" width="6.85546875" customWidth="1"/>
    <col min="72" max="72" width="6.28515625" customWidth="1"/>
    <col min="73" max="73" width="8.140625" customWidth="1"/>
    <col min="75" max="76" width="6.42578125" customWidth="1"/>
    <col min="77" max="77" width="7.5703125" customWidth="1"/>
    <col min="78" max="78" width="6.85546875" customWidth="1"/>
    <col min="79" max="79" width="6.5703125" customWidth="1"/>
    <col min="80" max="80" width="7.7109375" customWidth="1"/>
    <col min="82" max="82" width="8" customWidth="1"/>
    <col min="83" max="83" width="6.42578125" customWidth="1"/>
    <col min="84" max="84" width="6.7109375" customWidth="1"/>
    <col min="85" max="85" width="7.42578125" customWidth="1"/>
    <col min="86" max="86" width="6.28515625" customWidth="1"/>
    <col min="87" max="87" width="6.140625" customWidth="1"/>
    <col min="88" max="88" width="7.85546875" customWidth="1"/>
    <col min="90" max="90" width="8.28515625" customWidth="1"/>
    <col min="91" max="91" width="9" customWidth="1"/>
    <col min="92" max="92" width="6.5703125" customWidth="1"/>
    <col min="93" max="93" width="15.7109375" customWidth="1"/>
  </cols>
  <sheetData>
    <row r="1" spans="1:93" ht="18.75">
      <c r="A1" s="825" t="s">
        <v>434</v>
      </c>
      <c r="B1" s="825"/>
      <c r="C1" s="825"/>
      <c r="D1" s="825"/>
      <c r="E1" s="825"/>
      <c r="F1" s="825"/>
      <c r="G1" s="825"/>
      <c r="H1" s="825"/>
      <c r="I1" s="825"/>
      <c r="J1" s="825"/>
      <c r="K1" s="825"/>
      <c r="L1" s="825"/>
      <c r="M1" s="825"/>
      <c r="N1" s="825"/>
      <c r="O1" s="825"/>
      <c r="P1" s="825"/>
      <c r="Q1" s="825"/>
      <c r="R1" s="825"/>
      <c r="S1" s="825"/>
      <c r="T1" s="825"/>
      <c r="U1" s="825"/>
      <c r="V1" s="825"/>
      <c r="W1" s="825"/>
      <c r="X1" s="825"/>
      <c r="Y1" s="825"/>
      <c r="Z1" s="825"/>
      <c r="AA1" s="825"/>
      <c r="AB1" s="825"/>
      <c r="AC1" s="825"/>
      <c r="AD1" s="825"/>
      <c r="AE1" s="825"/>
      <c r="AF1" s="825"/>
      <c r="AG1" s="825"/>
      <c r="AH1" s="825"/>
      <c r="AI1" s="825"/>
      <c r="AJ1" s="825"/>
      <c r="AK1" s="825"/>
      <c r="AL1" s="825"/>
      <c r="AM1" s="825"/>
      <c r="AN1" s="825"/>
      <c r="AO1" s="825"/>
      <c r="AP1" s="825"/>
      <c r="AQ1" s="825"/>
      <c r="AR1" s="825"/>
      <c r="AS1" s="825"/>
      <c r="AT1" s="825"/>
      <c r="AU1" s="825"/>
      <c r="AV1" s="825"/>
      <c r="AW1" s="825"/>
      <c r="AX1" s="825"/>
      <c r="AY1" s="825"/>
      <c r="AZ1" s="825"/>
      <c r="BA1" s="825"/>
      <c r="BB1" s="825"/>
      <c r="BC1" s="825"/>
      <c r="BD1" s="825"/>
      <c r="BE1" s="825"/>
      <c r="BF1" s="825"/>
      <c r="BG1" s="825"/>
      <c r="BH1" s="825"/>
      <c r="BI1" s="825"/>
      <c r="BJ1" s="825"/>
      <c r="BK1" s="825"/>
      <c r="BL1" s="825"/>
      <c r="BM1" s="825"/>
      <c r="BN1" s="825"/>
      <c r="BO1" s="825"/>
      <c r="BP1" s="825"/>
      <c r="BQ1" s="825"/>
      <c r="BR1" s="825"/>
      <c r="BS1" s="825"/>
      <c r="BT1" s="825"/>
      <c r="BU1" s="825"/>
      <c r="BV1" s="825"/>
      <c r="BW1" s="825"/>
      <c r="BX1" s="825"/>
      <c r="BY1" s="825"/>
      <c r="BZ1" s="825"/>
      <c r="CA1" s="825"/>
      <c r="CB1" s="825"/>
      <c r="CC1" s="825"/>
      <c r="CD1" s="825"/>
      <c r="CE1" s="825"/>
      <c r="CF1" s="825"/>
      <c r="CG1" s="825"/>
      <c r="CH1" s="825"/>
      <c r="CI1" s="825"/>
      <c r="CJ1" s="825"/>
      <c r="CK1" s="825"/>
      <c r="CL1" s="825"/>
      <c r="CM1" s="825"/>
      <c r="CN1" s="825"/>
      <c r="CO1" s="825"/>
    </row>
    <row r="2" spans="1:93" ht="15.75" customHeight="1">
      <c r="A2" s="826" t="s">
        <v>28</v>
      </c>
      <c r="B2" s="826" t="s">
        <v>54</v>
      </c>
      <c r="C2" s="826" t="s">
        <v>18</v>
      </c>
      <c r="D2" s="827" t="s">
        <v>435</v>
      </c>
      <c r="E2" s="827" t="s">
        <v>436</v>
      </c>
      <c r="F2" s="827" t="s">
        <v>437</v>
      </c>
      <c r="G2" s="827" t="s">
        <v>438</v>
      </c>
      <c r="H2" s="827" t="s">
        <v>439</v>
      </c>
      <c r="I2" s="826" t="s">
        <v>440</v>
      </c>
      <c r="J2" s="832" t="s">
        <v>441</v>
      </c>
      <c r="K2" s="832"/>
      <c r="L2" s="832"/>
      <c r="M2" s="832"/>
      <c r="N2" s="832"/>
      <c r="O2" s="832"/>
      <c r="P2" s="832"/>
      <c r="Q2" s="832"/>
      <c r="R2" s="832"/>
      <c r="S2" s="833" t="s">
        <v>442</v>
      </c>
      <c r="T2" s="833"/>
      <c r="U2" s="833"/>
      <c r="V2" s="833"/>
      <c r="W2" s="833"/>
      <c r="X2" s="832" t="s">
        <v>443</v>
      </c>
      <c r="Y2" s="832"/>
      <c r="Z2" s="832"/>
      <c r="AA2" s="832"/>
      <c r="AB2" s="832"/>
      <c r="AC2" s="832"/>
      <c r="AD2" s="832"/>
      <c r="AE2" s="832"/>
      <c r="AF2" s="832"/>
      <c r="AG2" s="832" t="s">
        <v>444</v>
      </c>
      <c r="AH2" s="832"/>
      <c r="AI2" s="832"/>
      <c r="AJ2" s="832"/>
      <c r="AK2" s="832"/>
      <c r="AL2" s="832"/>
      <c r="AM2" s="832"/>
      <c r="AN2" s="832"/>
      <c r="AO2" s="832"/>
      <c r="AP2" s="834" t="s">
        <v>445</v>
      </c>
      <c r="AQ2" s="834"/>
      <c r="AR2" s="834"/>
      <c r="AS2" s="834"/>
      <c r="AT2" s="834"/>
      <c r="AU2" s="834"/>
      <c r="AV2" s="834"/>
      <c r="AW2" s="834"/>
      <c r="AX2" s="834"/>
      <c r="AY2" s="834"/>
      <c r="AZ2" s="834"/>
      <c r="BA2" s="834"/>
      <c r="BB2" s="834"/>
      <c r="BC2" s="834"/>
      <c r="BD2" s="834"/>
      <c r="BE2" s="834"/>
      <c r="BF2" s="834"/>
      <c r="BG2" s="834"/>
      <c r="BH2" s="834"/>
      <c r="BI2" s="834"/>
      <c r="BJ2" s="834"/>
      <c r="BK2" s="834"/>
      <c r="BL2" s="834"/>
      <c r="BM2" s="834"/>
      <c r="BN2" s="834"/>
      <c r="BO2" s="834"/>
      <c r="BP2" s="834"/>
      <c r="BQ2" s="834"/>
      <c r="BR2" s="834"/>
      <c r="BS2" s="834"/>
      <c r="BT2" s="834"/>
      <c r="BU2" s="834"/>
      <c r="BV2" s="834"/>
      <c r="BW2" s="834"/>
      <c r="BX2" s="834"/>
      <c r="BY2" s="834"/>
      <c r="BZ2" s="834"/>
      <c r="CA2" s="834"/>
      <c r="CB2" s="834"/>
      <c r="CC2" s="834"/>
      <c r="CD2" s="834"/>
      <c r="CE2" s="834"/>
      <c r="CF2" s="834"/>
      <c r="CG2" s="834"/>
      <c r="CH2" s="834"/>
      <c r="CI2" s="834"/>
      <c r="CJ2" s="834"/>
      <c r="CK2" s="834"/>
      <c r="CL2" s="834"/>
      <c r="CM2" s="834"/>
      <c r="CN2" s="834"/>
      <c r="CO2" s="830" t="s">
        <v>446</v>
      </c>
    </row>
    <row r="3" spans="1:93">
      <c r="A3" s="826"/>
      <c r="B3" s="826"/>
      <c r="C3" s="826"/>
      <c r="D3" s="828"/>
      <c r="E3" s="828"/>
      <c r="F3" s="828"/>
      <c r="G3" s="828"/>
      <c r="H3" s="828"/>
      <c r="I3" s="826"/>
      <c r="J3" s="832"/>
      <c r="K3" s="832"/>
      <c r="L3" s="832"/>
      <c r="M3" s="832"/>
      <c r="N3" s="832"/>
      <c r="O3" s="832"/>
      <c r="P3" s="832"/>
      <c r="Q3" s="832"/>
      <c r="R3" s="832"/>
      <c r="S3" s="833"/>
      <c r="T3" s="833"/>
      <c r="U3" s="833"/>
      <c r="V3" s="833"/>
      <c r="W3" s="833"/>
      <c r="X3" s="832"/>
      <c r="Y3" s="832"/>
      <c r="Z3" s="832"/>
      <c r="AA3" s="832"/>
      <c r="AB3" s="832"/>
      <c r="AC3" s="832"/>
      <c r="AD3" s="832"/>
      <c r="AE3" s="832"/>
      <c r="AF3" s="832"/>
      <c r="AG3" s="832"/>
      <c r="AH3" s="832"/>
      <c r="AI3" s="832"/>
      <c r="AJ3" s="832"/>
      <c r="AK3" s="832"/>
      <c r="AL3" s="832"/>
      <c r="AM3" s="832"/>
      <c r="AN3" s="832"/>
      <c r="AO3" s="832"/>
      <c r="AP3" s="831" t="s">
        <v>447</v>
      </c>
      <c r="AQ3" s="831"/>
      <c r="AR3" s="831"/>
      <c r="AS3" s="831"/>
      <c r="AT3" s="831"/>
      <c r="AU3" s="831"/>
      <c r="AV3" s="831"/>
      <c r="AW3" s="831"/>
      <c r="AX3" s="831"/>
      <c r="AY3" s="831" t="s">
        <v>448</v>
      </c>
      <c r="AZ3" s="831"/>
      <c r="BA3" s="831"/>
      <c r="BB3" s="831"/>
      <c r="BC3" s="831"/>
      <c r="BD3" s="831"/>
      <c r="BE3" s="831"/>
      <c r="BF3" s="831"/>
      <c r="BG3" s="831"/>
      <c r="BH3" s="831" t="s">
        <v>449</v>
      </c>
      <c r="BI3" s="831"/>
      <c r="BJ3" s="831"/>
      <c r="BK3" s="831"/>
      <c r="BL3" s="831"/>
      <c r="BM3" s="831"/>
      <c r="BN3" s="831"/>
      <c r="BO3" s="831"/>
      <c r="BP3" s="831"/>
      <c r="BQ3" s="831" t="s">
        <v>450</v>
      </c>
      <c r="BR3" s="831"/>
      <c r="BS3" s="831"/>
      <c r="BT3" s="831"/>
      <c r="BU3" s="831"/>
      <c r="BV3" s="831"/>
      <c r="BW3" s="831"/>
      <c r="BX3" s="831" t="s">
        <v>451</v>
      </c>
      <c r="BY3" s="831"/>
      <c r="BZ3" s="831"/>
      <c r="CA3" s="831"/>
      <c r="CB3" s="831"/>
      <c r="CC3" s="831"/>
      <c r="CD3" s="831"/>
      <c r="CE3" s="831"/>
      <c r="CF3" s="831" t="s">
        <v>452</v>
      </c>
      <c r="CG3" s="831"/>
      <c r="CH3" s="831"/>
      <c r="CI3" s="831"/>
      <c r="CJ3" s="831"/>
      <c r="CK3" s="831"/>
      <c r="CL3" s="831"/>
      <c r="CM3" s="831"/>
      <c r="CN3" s="831"/>
      <c r="CO3" s="830"/>
    </row>
    <row r="4" spans="1:93" ht="132.75" customHeight="1">
      <c r="A4" s="826"/>
      <c r="B4" s="826"/>
      <c r="C4" s="826"/>
      <c r="D4" s="829"/>
      <c r="E4" s="829"/>
      <c r="F4" s="829"/>
      <c r="G4" s="829"/>
      <c r="H4" s="829"/>
      <c r="I4" s="826"/>
      <c r="J4" s="127" t="s">
        <v>103</v>
      </c>
      <c r="K4" s="128" t="s">
        <v>104</v>
      </c>
      <c r="L4" s="128" t="s">
        <v>453</v>
      </c>
      <c r="M4" s="128" t="s">
        <v>454</v>
      </c>
      <c r="N4" s="128" t="s">
        <v>455</v>
      </c>
      <c r="O4" s="128" t="s">
        <v>456</v>
      </c>
      <c r="P4" s="128" t="s">
        <v>457</v>
      </c>
      <c r="Q4" s="128" t="s">
        <v>458</v>
      </c>
      <c r="R4" s="48" t="s">
        <v>5</v>
      </c>
      <c r="S4" s="128" t="s">
        <v>459</v>
      </c>
      <c r="T4" s="128" t="s">
        <v>460</v>
      </c>
      <c r="U4" s="128" t="s">
        <v>461</v>
      </c>
      <c r="V4" s="128" t="s">
        <v>462</v>
      </c>
      <c r="W4" s="48" t="s">
        <v>5</v>
      </c>
      <c r="X4" s="127" t="s">
        <v>103</v>
      </c>
      <c r="Y4" s="128" t="s">
        <v>104</v>
      </c>
      <c r="Z4" s="128" t="s">
        <v>453</v>
      </c>
      <c r="AA4" s="128" t="s">
        <v>454</v>
      </c>
      <c r="AB4" s="128" t="s">
        <v>455</v>
      </c>
      <c r="AC4" s="128" t="s">
        <v>456</v>
      </c>
      <c r="AD4" s="128" t="s">
        <v>457</v>
      </c>
      <c r="AE4" s="128" t="s">
        <v>458</v>
      </c>
      <c r="AF4" s="48" t="s">
        <v>5</v>
      </c>
      <c r="AG4" s="127" t="s">
        <v>103</v>
      </c>
      <c r="AH4" s="128" t="s">
        <v>104</v>
      </c>
      <c r="AI4" s="128" t="s">
        <v>453</v>
      </c>
      <c r="AJ4" s="128" t="s">
        <v>454</v>
      </c>
      <c r="AK4" s="128" t="s">
        <v>455</v>
      </c>
      <c r="AL4" s="128" t="s">
        <v>456</v>
      </c>
      <c r="AM4" s="128" t="s">
        <v>457</v>
      </c>
      <c r="AN4" s="128" t="s">
        <v>458</v>
      </c>
      <c r="AO4" s="48" t="s">
        <v>5</v>
      </c>
      <c r="AP4" s="127" t="s">
        <v>103</v>
      </c>
      <c r="AQ4" s="128" t="s">
        <v>104</v>
      </c>
      <c r="AR4" s="128" t="s">
        <v>453</v>
      </c>
      <c r="AS4" s="128" t="s">
        <v>454</v>
      </c>
      <c r="AT4" s="128" t="s">
        <v>455</v>
      </c>
      <c r="AU4" s="128" t="s">
        <v>456</v>
      </c>
      <c r="AV4" s="128" t="s">
        <v>457</v>
      </c>
      <c r="AW4" s="128" t="s">
        <v>458</v>
      </c>
      <c r="AX4" s="48" t="s">
        <v>5</v>
      </c>
      <c r="AY4" s="127" t="s">
        <v>103</v>
      </c>
      <c r="AZ4" s="128" t="s">
        <v>104</v>
      </c>
      <c r="BA4" s="128" t="s">
        <v>453</v>
      </c>
      <c r="BB4" s="128" t="s">
        <v>454</v>
      </c>
      <c r="BC4" s="128" t="s">
        <v>455</v>
      </c>
      <c r="BD4" s="128" t="s">
        <v>456</v>
      </c>
      <c r="BE4" s="128" t="s">
        <v>457</v>
      </c>
      <c r="BF4" s="128" t="s">
        <v>458</v>
      </c>
      <c r="BG4" s="48" t="s">
        <v>5</v>
      </c>
      <c r="BH4" s="127" t="s">
        <v>103</v>
      </c>
      <c r="BI4" s="128" t="s">
        <v>104</v>
      </c>
      <c r="BJ4" s="128" t="s">
        <v>453</v>
      </c>
      <c r="BK4" s="128" t="s">
        <v>454</v>
      </c>
      <c r="BL4" s="128" t="s">
        <v>455</v>
      </c>
      <c r="BM4" s="128" t="s">
        <v>456</v>
      </c>
      <c r="BN4" s="128" t="s">
        <v>457</v>
      </c>
      <c r="BO4" s="128" t="s">
        <v>458</v>
      </c>
      <c r="BP4" s="48" t="s">
        <v>5</v>
      </c>
      <c r="BQ4" s="127" t="s">
        <v>103</v>
      </c>
      <c r="BR4" s="128" t="s">
        <v>104</v>
      </c>
      <c r="BS4" s="128" t="s">
        <v>453</v>
      </c>
      <c r="BT4" s="128" t="s">
        <v>454</v>
      </c>
      <c r="BU4" s="128" t="s">
        <v>455</v>
      </c>
      <c r="BV4" s="128" t="s">
        <v>456</v>
      </c>
      <c r="BW4" s="48" t="s">
        <v>5</v>
      </c>
      <c r="BX4" s="127" t="s">
        <v>103</v>
      </c>
      <c r="BY4" s="128" t="s">
        <v>104</v>
      </c>
      <c r="BZ4" s="128" t="s">
        <v>453</v>
      </c>
      <c r="CA4" s="128" t="s">
        <v>454</v>
      </c>
      <c r="CB4" s="128" t="s">
        <v>455</v>
      </c>
      <c r="CC4" s="128" t="s">
        <v>456</v>
      </c>
      <c r="CD4" s="128" t="s">
        <v>457</v>
      </c>
      <c r="CE4" s="48" t="s">
        <v>5</v>
      </c>
      <c r="CF4" s="127" t="s">
        <v>103</v>
      </c>
      <c r="CG4" s="128" t="s">
        <v>104</v>
      </c>
      <c r="CH4" s="128" t="s">
        <v>453</v>
      </c>
      <c r="CI4" s="128" t="s">
        <v>454</v>
      </c>
      <c r="CJ4" s="128" t="s">
        <v>455</v>
      </c>
      <c r="CK4" s="128" t="s">
        <v>456</v>
      </c>
      <c r="CL4" s="128" t="s">
        <v>457</v>
      </c>
      <c r="CM4" s="128" t="s">
        <v>458</v>
      </c>
      <c r="CN4" s="48" t="s">
        <v>5</v>
      </c>
      <c r="CO4" s="830"/>
    </row>
    <row r="5" spans="1:93">
      <c r="A5" s="129">
        <v>1</v>
      </c>
      <c r="B5" s="50" t="s">
        <v>748</v>
      </c>
      <c r="C5" s="50" t="s">
        <v>744</v>
      </c>
      <c r="D5" s="508" t="s">
        <v>745</v>
      </c>
      <c r="E5" s="508" t="s">
        <v>745</v>
      </c>
      <c r="F5" s="508">
        <v>1</v>
      </c>
      <c r="G5" s="508">
        <v>2</v>
      </c>
      <c r="H5" s="508">
        <v>1</v>
      </c>
      <c r="I5" s="49" t="s">
        <v>745</v>
      </c>
      <c r="J5" s="50">
        <v>22</v>
      </c>
      <c r="K5" s="50">
        <v>13</v>
      </c>
      <c r="L5" s="50">
        <v>35</v>
      </c>
      <c r="M5" s="50">
        <v>0</v>
      </c>
      <c r="N5" s="50">
        <v>0</v>
      </c>
      <c r="O5" s="50">
        <v>19</v>
      </c>
      <c r="P5" s="50">
        <v>14</v>
      </c>
      <c r="Q5" s="50">
        <v>2</v>
      </c>
      <c r="R5" s="50">
        <v>35</v>
      </c>
      <c r="S5" s="50">
        <v>3</v>
      </c>
      <c r="T5" s="50">
        <v>6</v>
      </c>
      <c r="U5" s="50">
        <v>25</v>
      </c>
      <c r="V5" s="50">
        <v>1</v>
      </c>
      <c r="W5" s="50">
        <v>35</v>
      </c>
      <c r="X5" s="50">
        <v>16</v>
      </c>
      <c r="Y5" s="50">
        <v>7</v>
      </c>
      <c r="Z5" s="50">
        <v>23</v>
      </c>
      <c r="AA5" s="50">
        <v>0</v>
      </c>
      <c r="AB5" s="50">
        <v>0</v>
      </c>
      <c r="AC5" s="50">
        <v>10</v>
      </c>
      <c r="AD5" s="50">
        <v>12</v>
      </c>
      <c r="AE5" s="50">
        <v>1</v>
      </c>
      <c r="AF5" s="50">
        <v>33</v>
      </c>
      <c r="AG5" s="50">
        <v>11</v>
      </c>
      <c r="AH5" s="50">
        <v>8</v>
      </c>
      <c r="AI5" s="50">
        <v>19</v>
      </c>
      <c r="AJ5" s="50">
        <v>0</v>
      </c>
      <c r="AK5" s="50">
        <v>0</v>
      </c>
      <c r="AL5" s="50">
        <v>14</v>
      </c>
      <c r="AM5" s="50">
        <v>5</v>
      </c>
      <c r="AN5" s="50">
        <v>0</v>
      </c>
      <c r="AO5" s="50">
        <v>19</v>
      </c>
      <c r="AP5" s="50">
        <v>5</v>
      </c>
      <c r="AQ5" s="50">
        <v>0</v>
      </c>
      <c r="AR5" s="50">
        <v>5</v>
      </c>
      <c r="AS5" s="50">
        <v>0</v>
      </c>
      <c r="AT5" s="50">
        <v>0</v>
      </c>
      <c r="AU5" s="50">
        <v>1</v>
      </c>
      <c r="AV5" s="50">
        <v>4</v>
      </c>
      <c r="AW5" s="50">
        <v>0</v>
      </c>
      <c r="AX5" s="50">
        <v>5</v>
      </c>
      <c r="AY5" s="50">
        <v>2</v>
      </c>
      <c r="AZ5" s="50">
        <v>2</v>
      </c>
      <c r="BA5" s="50">
        <v>4</v>
      </c>
      <c r="BB5" s="50">
        <v>0</v>
      </c>
      <c r="BC5" s="50">
        <v>0</v>
      </c>
      <c r="BD5" s="50">
        <v>3</v>
      </c>
      <c r="BE5" s="50">
        <v>1</v>
      </c>
      <c r="BF5" s="50">
        <v>0</v>
      </c>
      <c r="BG5" s="50">
        <v>4</v>
      </c>
      <c r="BH5" s="50">
        <v>1</v>
      </c>
      <c r="BI5" s="50">
        <v>0</v>
      </c>
      <c r="BJ5" s="50">
        <v>1</v>
      </c>
      <c r="BK5" s="50">
        <v>0</v>
      </c>
      <c r="BL5" s="50">
        <v>0</v>
      </c>
      <c r="BM5" s="50">
        <v>0</v>
      </c>
      <c r="BN5" s="50">
        <v>1</v>
      </c>
      <c r="BO5" s="50">
        <v>0</v>
      </c>
      <c r="BP5" s="50">
        <v>1</v>
      </c>
      <c r="BQ5" s="50">
        <v>3</v>
      </c>
      <c r="BR5" s="50">
        <v>4</v>
      </c>
      <c r="BS5" s="50">
        <v>7</v>
      </c>
      <c r="BT5" s="50">
        <v>0</v>
      </c>
      <c r="BU5" s="50">
        <v>0</v>
      </c>
      <c r="BV5" s="50">
        <v>7</v>
      </c>
      <c r="BW5" s="50">
        <v>7</v>
      </c>
      <c r="BX5" s="50">
        <v>3</v>
      </c>
      <c r="BY5" s="50">
        <v>1</v>
      </c>
      <c r="BZ5" s="50">
        <v>4</v>
      </c>
      <c r="CA5" s="50">
        <v>0</v>
      </c>
      <c r="CB5" s="50">
        <v>0</v>
      </c>
      <c r="CC5" s="50">
        <v>4</v>
      </c>
      <c r="CD5" s="50">
        <v>0</v>
      </c>
      <c r="CE5" s="50">
        <v>4</v>
      </c>
      <c r="CF5" s="50">
        <v>13</v>
      </c>
      <c r="CG5" s="50">
        <v>6</v>
      </c>
      <c r="CH5" s="50">
        <v>19</v>
      </c>
      <c r="CI5" s="50">
        <v>0</v>
      </c>
      <c r="CJ5" s="50">
        <v>0</v>
      </c>
      <c r="CK5" s="50">
        <v>10</v>
      </c>
      <c r="CL5" s="50">
        <v>7</v>
      </c>
      <c r="CM5" s="50">
        <v>2</v>
      </c>
      <c r="CN5" s="50">
        <v>19</v>
      </c>
      <c r="CO5" s="50"/>
    </row>
    <row r="6" spans="1:93">
      <c r="A6" s="129">
        <v>2</v>
      </c>
      <c r="B6" s="50" t="s">
        <v>736</v>
      </c>
      <c r="C6" s="50" t="s">
        <v>744</v>
      </c>
      <c r="D6" s="404">
        <v>1</v>
      </c>
      <c r="E6" s="404" t="s">
        <v>745</v>
      </c>
      <c r="F6" s="404">
        <v>1</v>
      </c>
      <c r="G6" s="404">
        <v>1</v>
      </c>
      <c r="H6" s="404">
        <v>1</v>
      </c>
      <c r="I6" s="129" t="s">
        <v>745</v>
      </c>
      <c r="J6" s="129">
        <v>7</v>
      </c>
      <c r="K6" s="129">
        <v>6</v>
      </c>
      <c r="L6" s="129">
        <v>13</v>
      </c>
      <c r="M6" s="129">
        <v>0</v>
      </c>
      <c r="N6" s="129">
        <v>0</v>
      </c>
      <c r="O6" s="129">
        <v>8</v>
      </c>
      <c r="P6" s="129">
        <v>5</v>
      </c>
      <c r="Q6" s="129">
        <v>0</v>
      </c>
      <c r="R6" s="129">
        <v>13</v>
      </c>
      <c r="S6" s="129">
        <v>0</v>
      </c>
      <c r="T6" s="129">
        <v>1</v>
      </c>
      <c r="U6" s="129">
        <v>12</v>
      </c>
      <c r="V6" s="129">
        <v>0</v>
      </c>
      <c r="W6" s="129">
        <v>13</v>
      </c>
      <c r="X6" s="129">
        <v>4</v>
      </c>
      <c r="Y6" s="129">
        <v>4</v>
      </c>
      <c r="Z6" s="129">
        <v>8</v>
      </c>
      <c r="AA6" s="129">
        <v>0</v>
      </c>
      <c r="AB6" s="129">
        <v>0</v>
      </c>
      <c r="AC6" s="129">
        <v>8</v>
      </c>
      <c r="AD6" s="129">
        <v>5</v>
      </c>
      <c r="AE6" s="129">
        <v>0</v>
      </c>
      <c r="AF6" s="129">
        <v>13</v>
      </c>
      <c r="AG6" s="129">
        <v>2</v>
      </c>
      <c r="AH6" s="129">
        <v>3</v>
      </c>
      <c r="AI6" s="129">
        <v>5</v>
      </c>
      <c r="AJ6" s="129">
        <v>0</v>
      </c>
      <c r="AK6" s="129">
        <v>0</v>
      </c>
      <c r="AL6" s="129">
        <v>2</v>
      </c>
      <c r="AM6" s="129">
        <v>3</v>
      </c>
      <c r="AN6" s="129">
        <v>0</v>
      </c>
      <c r="AO6" s="129">
        <v>5</v>
      </c>
      <c r="AP6" s="129">
        <v>2</v>
      </c>
      <c r="AQ6" s="129">
        <v>1</v>
      </c>
      <c r="AR6" s="129">
        <v>3</v>
      </c>
      <c r="AS6" s="129">
        <v>0</v>
      </c>
      <c r="AT6" s="129">
        <v>0</v>
      </c>
      <c r="AU6" s="129">
        <v>3</v>
      </c>
      <c r="AV6" s="129">
        <v>0</v>
      </c>
      <c r="AW6" s="129">
        <v>0</v>
      </c>
      <c r="AX6" s="129">
        <v>3</v>
      </c>
      <c r="AY6" s="129">
        <v>2</v>
      </c>
      <c r="AZ6" s="129">
        <v>1</v>
      </c>
      <c r="BA6" s="129">
        <v>3</v>
      </c>
      <c r="BB6" s="129">
        <v>0</v>
      </c>
      <c r="BC6" s="129">
        <v>0</v>
      </c>
      <c r="BD6" s="129">
        <v>3</v>
      </c>
      <c r="BE6" s="129">
        <v>0</v>
      </c>
      <c r="BF6" s="129">
        <v>0</v>
      </c>
      <c r="BG6" s="129">
        <v>3</v>
      </c>
      <c r="BH6" s="129">
        <v>0</v>
      </c>
      <c r="BI6" s="129">
        <v>0</v>
      </c>
      <c r="BJ6" s="129">
        <v>0</v>
      </c>
      <c r="BK6" s="129">
        <v>0</v>
      </c>
      <c r="BL6" s="129">
        <v>0</v>
      </c>
      <c r="BM6" s="129">
        <v>0</v>
      </c>
      <c r="BN6" s="129">
        <v>0</v>
      </c>
      <c r="BO6" s="129">
        <v>0</v>
      </c>
      <c r="BP6" s="129">
        <v>0</v>
      </c>
      <c r="BQ6" s="129">
        <v>0</v>
      </c>
      <c r="BR6" s="129">
        <v>0</v>
      </c>
      <c r="BS6" s="129">
        <v>0</v>
      </c>
      <c r="BT6" s="129">
        <v>0</v>
      </c>
      <c r="BU6" s="129">
        <v>0</v>
      </c>
      <c r="BV6" s="129">
        <v>0</v>
      </c>
      <c r="BW6" s="129">
        <v>0</v>
      </c>
      <c r="BX6" s="129">
        <v>0</v>
      </c>
      <c r="BY6" s="129">
        <v>0</v>
      </c>
      <c r="BZ6" s="129">
        <v>0</v>
      </c>
      <c r="CA6" s="129">
        <v>0</v>
      </c>
      <c r="CB6" s="129">
        <v>0</v>
      </c>
      <c r="CC6" s="129">
        <v>0</v>
      </c>
      <c r="CD6" s="129">
        <v>0</v>
      </c>
      <c r="CE6" s="129">
        <v>0</v>
      </c>
      <c r="CF6" s="129">
        <v>3</v>
      </c>
      <c r="CG6" s="129">
        <v>4</v>
      </c>
      <c r="CH6" s="129">
        <v>7</v>
      </c>
      <c r="CI6" s="129">
        <v>0</v>
      </c>
      <c r="CJ6" s="129">
        <v>0</v>
      </c>
      <c r="CK6" s="129">
        <v>2</v>
      </c>
      <c r="CL6" s="129">
        <v>5</v>
      </c>
      <c r="CM6" s="129">
        <v>0</v>
      </c>
      <c r="CN6" s="129">
        <v>7</v>
      </c>
      <c r="CO6" s="129">
        <v>0</v>
      </c>
    </row>
    <row r="7" spans="1:93">
      <c r="A7" s="129">
        <v>3</v>
      </c>
      <c r="B7" s="50" t="s">
        <v>738</v>
      </c>
      <c r="C7" s="50" t="s">
        <v>744</v>
      </c>
      <c r="D7" s="508">
        <v>1</v>
      </c>
      <c r="E7" s="508" t="s">
        <v>745</v>
      </c>
      <c r="F7" s="508">
        <v>0</v>
      </c>
      <c r="G7" s="508">
        <v>0</v>
      </c>
      <c r="H7" s="508">
        <v>0</v>
      </c>
      <c r="I7" s="49" t="s">
        <v>745</v>
      </c>
      <c r="J7" s="49">
        <v>8</v>
      </c>
      <c r="K7" s="49">
        <v>11</v>
      </c>
      <c r="L7" s="49">
        <v>19</v>
      </c>
      <c r="M7" s="49">
        <v>0</v>
      </c>
      <c r="N7" s="49">
        <v>0</v>
      </c>
      <c r="O7" s="49">
        <v>8</v>
      </c>
      <c r="P7" s="49">
        <v>10</v>
      </c>
      <c r="Q7" s="49">
        <v>1</v>
      </c>
      <c r="R7" s="49">
        <v>19</v>
      </c>
      <c r="S7" s="49">
        <v>9</v>
      </c>
      <c r="T7" s="49">
        <v>2</v>
      </c>
      <c r="U7" s="49">
        <v>8</v>
      </c>
      <c r="V7" s="49">
        <v>0</v>
      </c>
      <c r="W7" s="49">
        <v>19</v>
      </c>
      <c r="X7" s="49">
        <v>7</v>
      </c>
      <c r="Y7" s="49">
        <v>9</v>
      </c>
      <c r="Z7" s="49">
        <v>16</v>
      </c>
      <c r="AA7" s="49">
        <v>0</v>
      </c>
      <c r="AB7" s="49">
        <v>0</v>
      </c>
      <c r="AC7" s="49">
        <v>10</v>
      </c>
      <c r="AD7" s="49">
        <v>5</v>
      </c>
      <c r="AE7" s="49">
        <v>1</v>
      </c>
      <c r="AF7" s="49">
        <v>16</v>
      </c>
      <c r="AG7" s="49">
        <v>2</v>
      </c>
      <c r="AH7" s="49">
        <v>1</v>
      </c>
      <c r="AI7" s="49">
        <v>3</v>
      </c>
      <c r="AJ7" s="49">
        <v>0</v>
      </c>
      <c r="AK7" s="49">
        <v>0</v>
      </c>
      <c r="AL7" s="49">
        <v>0</v>
      </c>
      <c r="AM7" s="49">
        <v>3</v>
      </c>
      <c r="AN7" s="49">
        <v>0</v>
      </c>
      <c r="AO7" s="49">
        <v>3</v>
      </c>
      <c r="AP7" s="49">
        <v>0</v>
      </c>
      <c r="AQ7" s="49">
        <v>2</v>
      </c>
      <c r="AR7" s="49">
        <v>2</v>
      </c>
      <c r="AS7" s="49">
        <v>0</v>
      </c>
      <c r="AT7" s="49">
        <v>0</v>
      </c>
      <c r="AU7" s="49">
        <v>1</v>
      </c>
      <c r="AV7" s="49">
        <v>1</v>
      </c>
      <c r="AW7" s="49">
        <v>0</v>
      </c>
      <c r="AX7" s="49">
        <v>2</v>
      </c>
      <c r="AY7" s="49">
        <v>1</v>
      </c>
      <c r="AZ7" s="49">
        <v>1</v>
      </c>
      <c r="BA7" s="49">
        <v>2</v>
      </c>
      <c r="BB7" s="49">
        <v>0</v>
      </c>
      <c r="BC7" s="49">
        <v>0</v>
      </c>
      <c r="BD7" s="49">
        <v>0</v>
      </c>
      <c r="BE7" s="49">
        <v>2</v>
      </c>
      <c r="BF7" s="49">
        <v>0</v>
      </c>
      <c r="BG7" s="49">
        <v>2</v>
      </c>
      <c r="BH7" s="49">
        <v>0</v>
      </c>
      <c r="BI7" s="49">
        <v>0</v>
      </c>
      <c r="BJ7" s="49">
        <v>0</v>
      </c>
      <c r="BK7" s="49">
        <v>0</v>
      </c>
      <c r="BL7" s="49">
        <v>0</v>
      </c>
      <c r="BM7" s="49">
        <v>0</v>
      </c>
      <c r="BN7" s="49">
        <v>0</v>
      </c>
      <c r="BO7" s="49">
        <v>0</v>
      </c>
      <c r="BP7" s="49">
        <v>0</v>
      </c>
      <c r="BQ7" s="49">
        <v>3</v>
      </c>
      <c r="BR7" s="49">
        <v>1</v>
      </c>
      <c r="BS7" s="49">
        <v>4</v>
      </c>
      <c r="BT7" s="49">
        <v>0</v>
      </c>
      <c r="BU7" s="49">
        <v>0</v>
      </c>
      <c r="BV7" s="49">
        <v>4</v>
      </c>
      <c r="BW7" s="49">
        <v>4</v>
      </c>
      <c r="BX7" s="49">
        <v>2</v>
      </c>
      <c r="BY7" s="49">
        <v>2</v>
      </c>
      <c r="BZ7" s="49">
        <v>4</v>
      </c>
      <c r="CA7" s="49">
        <v>0</v>
      </c>
      <c r="CB7" s="49">
        <v>0</v>
      </c>
      <c r="CC7" s="49">
        <v>2</v>
      </c>
      <c r="CD7" s="49">
        <v>2</v>
      </c>
      <c r="CE7" s="49">
        <v>4</v>
      </c>
      <c r="CF7" s="49">
        <v>4</v>
      </c>
      <c r="CG7" s="49">
        <v>3</v>
      </c>
      <c r="CH7" s="49">
        <v>7</v>
      </c>
      <c r="CI7" s="49">
        <v>0</v>
      </c>
      <c r="CJ7" s="49">
        <v>0</v>
      </c>
      <c r="CK7" s="49">
        <v>2</v>
      </c>
      <c r="CL7" s="49">
        <v>5</v>
      </c>
      <c r="CM7" s="49">
        <v>0</v>
      </c>
      <c r="CN7" s="49">
        <v>7</v>
      </c>
      <c r="CO7" s="49">
        <v>0</v>
      </c>
    </row>
    <row r="8" spans="1:93">
      <c r="A8" s="129">
        <v>4</v>
      </c>
      <c r="B8" s="50" t="s">
        <v>751</v>
      </c>
      <c r="C8" s="50" t="s">
        <v>744</v>
      </c>
      <c r="D8" s="508" t="s">
        <v>745</v>
      </c>
      <c r="E8" s="508" t="s">
        <v>745</v>
      </c>
      <c r="F8" s="508">
        <v>2</v>
      </c>
      <c r="G8" s="508">
        <v>2</v>
      </c>
      <c r="H8" s="508">
        <v>2</v>
      </c>
      <c r="I8" s="49" t="s">
        <v>745</v>
      </c>
      <c r="J8" s="49">
        <v>11</v>
      </c>
      <c r="K8" s="49">
        <v>6</v>
      </c>
      <c r="L8" s="49">
        <v>15</v>
      </c>
      <c r="M8" s="49">
        <v>2</v>
      </c>
      <c r="N8" s="49">
        <v>0</v>
      </c>
      <c r="O8" s="49">
        <v>11</v>
      </c>
      <c r="P8" s="49">
        <v>2</v>
      </c>
      <c r="Q8" s="49">
        <v>4</v>
      </c>
      <c r="R8" s="49">
        <v>17</v>
      </c>
      <c r="S8" s="49">
        <v>5</v>
      </c>
      <c r="T8" s="49">
        <v>0</v>
      </c>
      <c r="U8" s="49">
        <v>12</v>
      </c>
      <c r="V8" s="49">
        <v>0</v>
      </c>
      <c r="W8" s="49">
        <v>17</v>
      </c>
      <c r="X8" s="49">
        <v>11</v>
      </c>
      <c r="Y8" s="49">
        <v>6</v>
      </c>
      <c r="Z8" s="49">
        <v>15</v>
      </c>
      <c r="AA8" s="49">
        <v>2</v>
      </c>
      <c r="AB8" s="49">
        <v>0</v>
      </c>
      <c r="AC8" s="49">
        <v>11</v>
      </c>
      <c r="AD8" s="49">
        <v>6</v>
      </c>
      <c r="AE8" s="49">
        <v>0</v>
      </c>
      <c r="AF8" s="49">
        <v>17</v>
      </c>
      <c r="AG8" s="49">
        <v>9</v>
      </c>
      <c r="AH8" s="49">
        <v>5</v>
      </c>
      <c r="AI8" s="49">
        <f>SUM(AG8:AH8)</f>
        <v>14</v>
      </c>
      <c r="AJ8" s="49">
        <v>2</v>
      </c>
      <c r="AK8" s="49">
        <v>0</v>
      </c>
      <c r="AL8" s="49">
        <v>8</v>
      </c>
      <c r="AM8" s="49">
        <v>5</v>
      </c>
      <c r="AN8" s="49">
        <v>0</v>
      </c>
      <c r="AO8" s="49">
        <v>14</v>
      </c>
      <c r="AP8" s="49">
        <v>1</v>
      </c>
      <c r="AQ8" s="49">
        <v>2</v>
      </c>
      <c r="AR8" s="49">
        <v>3</v>
      </c>
      <c r="AS8" s="49">
        <v>0</v>
      </c>
      <c r="AT8" s="49">
        <v>0</v>
      </c>
      <c r="AU8" s="49">
        <v>0</v>
      </c>
      <c r="AV8" s="49">
        <v>3</v>
      </c>
      <c r="AW8" s="49">
        <v>0</v>
      </c>
      <c r="AX8" s="49">
        <v>3</v>
      </c>
      <c r="AY8" s="49">
        <v>4</v>
      </c>
      <c r="AZ8" s="49">
        <v>1</v>
      </c>
      <c r="BA8" s="49">
        <v>5</v>
      </c>
      <c r="BB8" s="49">
        <v>0</v>
      </c>
      <c r="BC8" s="49">
        <v>0</v>
      </c>
      <c r="BD8" s="49">
        <v>5</v>
      </c>
      <c r="BE8" s="49">
        <v>0</v>
      </c>
      <c r="BF8" s="49">
        <v>0</v>
      </c>
      <c r="BG8" s="49">
        <v>5</v>
      </c>
      <c r="BH8" s="49">
        <v>0</v>
      </c>
      <c r="BI8" s="49">
        <v>0</v>
      </c>
      <c r="BJ8" s="49">
        <v>0</v>
      </c>
      <c r="BK8" s="49">
        <v>0</v>
      </c>
      <c r="BL8" s="49">
        <v>0</v>
      </c>
      <c r="BM8" s="49">
        <v>0</v>
      </c>
      <c r="BN8" s="49">
        <v>0</v>
      </c>
      <c r="BO8" s="49">
        <v>0</v>
      </c>
      <c r="BP8" s="49">
        <v>0</v>
      </c>
      <c r="BQ8" s="49">
        <v>0</v>
      </c>
      <c r="BR8" s="49">
        <v>0</v>
      </c>
      <c r="BS8" s="49">
        <v>0</v>
      </c>
      <c r="BT8" s="49">
        <v>0</v>
      </c>
      <c r="BU8" s="49">
        <v>0</v>
      </c>
      <c r="BV8" s="49">
        <v>0</v>
      </c>
      <c r="BW8" s="49">
        <v>0</v>
      </c>
      <c r="BX8" s="49">
        <v>4</v>
      </c>
      <c r="BY8" s="49">
        <v>0</v>
      </c>
      <c r="BZ8" s="49">
        <v>3</v>
      </c>
      <c r="CA8" s="49">
        <v>1</v>
      </c>
      <c r="CB8" s="49">
        <v>0</v>
      </c>
      <c r="CC8" s="49">
        <v>3</v>
      </c>
      <c r="CD8" s="49">
        <v>1</v>
      </c>
      <c r="CE8" s="49">
        <v>4</v>
      </c>
      <c r="CF8" s="49">
        <v>2</v>
      </c>
      <c r="CG8" s="49">
        <v>3</v>
      </c>
      <c r="CH8" s="49">
        <v>5</v>
      </c>
      <c r="CI8" s="49">
        <v>0</v>
      </c>
      <c r="CJ8" s="49">
        <v>0</v>
      </c>
      <c r="CK8" s="49">
        <v>3</v>
      </c>
      <c r="CL8" s="49">
        <v>2</v>
      </c>
      <c r="CM8" s="49">
        <v>0</v>
      </c>
      <c r="CN8" s="49">
        <v>5</v>
      </c>
      <c r="CO8" s="50"/>
    </row>
    <row r="9" spans="1:93">
      <c r="A9" s="129">
        <v>5</v>
      </c>
      <c r="B9" s="50" t="s">
        <v>768</v>
      </c>
      <c r="C9" s="509" t="s">
        <v>745</v>
      </c>
      <c r="D9" s="508" t="s">
        <v>745</v>
      </c>
      <c r="E9" s="508" t="s">
        <v>745</v>
      </c>
      <c r="F9" s="508">
        <v>0</v>
      </c>
      <c r="G9" s="508">
        <v>0</v>
      </c>
      <c r="H9" s="508">
        <v>0</v>
      </c>
      <c r="I9" s="49" t="s">
        <v>745</v>
      </c>
      <c r="J9" s="49">
        <v>11</v>
      </c>
      <c r="K9" s="49">
        <v>7</v>
      </c>
      <c r="L9" s="49">
        <v>18</v>
      </c>
      <c r="M9" s="49">
        <v>0</v>
      </c>
      <c r="N9" s="49">
        <v>0</v>
      </c>
      <c r="O9" s="49">
        <v>5</v>
      </c>
      <c r="P9" s="49">
        <v>3</v>
      </c>
      <c r="Q9" s="49">
        <v>10</v>
      </c>
      <c r="R9" s="49">
        <v>18</v>
      </c>
      <c r="S9" s="49">
        <v>10</v>
      </c>
      <c r="T9" s="49">
        <v>2</v>
      </c>
      <c r="U9" s="49">
        <v>6</v>
      </c>
      <c r="V9" s="49">
        <v>0</v>
      </c>
      <c r="W9" s="49">
        <v>18</v>
      </c>
      <c r="X9" s="49">
        <v>0</v>
      </c>
      <c r="Y9" s="49">
        <v>0</v>
      </c>
      <c r="Z9" s="49">
        <v>0</v>
      </c>
      <c r="AA9" s="49">
        <v>0</v>
      </c>
      <c r="AB9" s="49">
        <v>0</v>
      </c>
      <c r="AC9" s="49">
        <v>0</v>
      </c>
      <c r="AD9" s="49">
        <v>0</v>
      </c>
      <c r="AE9" s="49">
        <v>0</v>
      </c>
      <c r="AF9" s="49">
        <v>0</v>
      </c>
      <c r="AG9" s="49">
        <v>1</v>
      </c>
      <c r="AH9" s="49">
        <v>1</v>
      </c>
      <c r="AI9" s="49">
        <v>2</v>
      </c>
      <c r="AJ9" s="49"/>
      <c r="AK9" s="49"/>
      <c r="AL9" s="49">
        <v>2</v>
      </c>
      <c r="AM9" s="49"/>
      <c r="AN9" s="49"/>
      <c r="AO9" s="49"/>
      <c r="AP9" s="49">
        <v>1</v>
      </c>
      <c r="AQ9" s="49">
        <v>0</v>
      </c>
      <c r="AR9" s="49">
        <v>1</v>
      </c>
      <c r="AS9" s="49">
        <v>0</v>
      </c>
      <c r="AT9" s="49">
        <v>0</v>
      </c>
      <c r="AU9" s="49">
        <v>0</v>
      </c>
      <c r="AV9" s="49">
        <v>0</v>
      </c>
      <c r="AW9" s="49">
        <v>1</v>
      </c>
      <c r="AX9" s="49">
        <v>1</v>
      </c>
      <c r="AY9" s="49">
        <v>0</v>
      </c>
      <c r="AZ9" s="49">
        <v>0</v>
      </c>
      <c r="BA9" s="49">
        <v>0</v>
      </c>
      <c r="BB9" s="49">
        <v>0</v>
      </c>
      <c r="BC9" s="49">
        <v>0</v>
      </c>
      <c r="BD9" s="49">
        <v>0</v>
      </c>
      <c r="BE9" s="49">
        <v>0</v>
      </c>
      <c r="BF9" s="49">
        <v>0</v>
      </c>
      <c r="BG9" s="49">
        <v>0</v>
      </c>
      <c r="BH9" s="49">
        <v>4</v>
      </c>
      <c r="BI9" s="49">
        <v>0</v>
      </c>
      <c r="BJ9" s="49">
        <v>0</v>
      </c>
      <c r="BK9" s="49">
        <v>0</v>
      </c>
      <c r="BL9" s="49">
        <v>0</v>
      </c>
      <c r="BM9" s="49">
        <v>0</v>
      </c>
      <c r="BN9" s="49">
        <v>0</v>
      </c>
      <c r="BO9" s="49">
        <v>4</v>
      </c>
      <c r="BP9" s="49">
        <v>0</v>
      </c>
      <c r="BQ9" s="49">
        <v>0</v>
      </c>
      <c r="BR9" s="49">
        <v>0</v>
      </c>
      <c r="BS9" s="49">
        <v>0</v>
      </c>
      <c r="BT9" s="49">
        <v>0</v>
      </c>
      <c r="BU9" s="49">
        <v>0</v>
      </c>
      <c r="BV9" s="49">
        <v>0</v>
      </c>
      <c r="BW9" s="49">
        <v>0</v>
      </c>
      <c r="BX9" s="49">
        <v>0</v>
      </c>
      <c r="BY9" s="49">
        <v>0</v>
      </c>
      <c r="BZ9" s="49">
        <v>0</v>
      </c>
      <c r="CA9" s="49">
        <v>0</v>
      </c>
      <c r="CB9" s="49">
        <v>0</v>
      </c>
      <c r="CC9" s="49">
        <v>0</v>
      </c>
      <c r="CD9" s="49">
        <v>0</v>
      </c>
      <c r="CE9" s="49">
        <v>0</v>
      </c>
      <c r="CF9" s="49">
        <v>7</v>
      </c>
      <c r="CG9" s="49">
        <v>8</v>
      </c>
      <c r="CH9" s="49">
        <v>15</v>
      </c>
      <c r="CI9" s="49">
        <v>0</v>
      </c>
      <c r="CJ9" s="49">
        <v>0</v>
      </c>
      <c r="CK9" s="49">
        <v>5</v>
      </c>
      <c r="CL9" s="49">
        <v>4</v>
      </c>
      <c r="CM9" s="49">
        <v>6</v>
      </c>
      <c r="CN9" s="49">
        <v>15</v>
      </c>
      <c r="CO9" s="49"/>
    </row>
    <row r="10" spans="1:93">
      <c r="A10" s="129">
        <v>6</v>
      </c>
      <c r="B10" s="50" t="s">
        <v>740</v>
      </c>
      <c r="C10" s="50" t="s">
        <v>745</v>
      </c>
      <c r="D10" s="508" t="s">
        <v>745</v>
      </c>
      <c r="E10" s="508" t="s">
        <v>745</v>
      </c>
      <c r="F10" s="508">
        <v>1</v>
      </c>
      <c r="G10" s="508">
        <v>0</v>
      </c>
      <c r="H10" s="508">
        <v>1</v>
      </c>
      <c r="I10" s="49" t="s">
        <v>745</v>
      </c>
      <c r="J10" s="49">
        <v>15</v>
      </c>
      <c r="K10" s="49">
        <v>16</v>
      </c>
      <c r="L10" s="49">
        <f>SUM(J10:K10)</f>
        <v>31</v>
      </c>
      <c r="M10" s="49">
        <v>0</v>
      </c>
      <c r="N10" s="49">
        <v>0</v>
      </c>
      <c r="O10" s="49">
        <v>18</v>
      </c>
      <c r="P10" s="49">
        <v>7</v>
      </c>
      <c r="Q10" s="49">
        <v>6</v>
      </c>
      <c r="R10" s="49">
        <v>31</v>
      </c>
      <c r="S10" s="49">
        <v>3</v>
      </c>
      <c r="T10" s="49">
        <v>3</v>
      </c>
      <c r="U10" s="49">
        <v>23</v>
      </c>
      <c r="V10" s="49">
        <v>0</v>
      </c>
      <c r="W10" s="49">
        <v>29</v>
      </c>
      <c r="X10" s="49">
        <v>0</v>
      </c>
      <c r="Y10" s="49">
        <v>0</v>
      </c>
      <c r="Z10" s="49">
        <v>0</v>
      </c>
      <c r="AA10" s="49">
        <v>0</v>
      </c>
      <c r="AB10" s="49">
        <v>0</v>
      </c>
      <c r="AC10" s="49">
        <v>0</v>
      </c>
      <c r="AD10" s="49">
        <v>0</v>
      </c>
      <c r="AE10" s="49">
        <v>0</v>
      </c>
      <c r="AF10" s="49">
        <v>0</v>
      </c>
      <c r="AG10" s="49">
        <v>0</v>
      </c>
      <c r="AH10" s="49">
        <v>0</v>
      </c>
      <c r="AI10" s="49">
        <v>0</v>
      </c>
      <c r="AJ10" s="49">
        <v>0</v>
      </c>
      <c r="AK10" s="49">
        <v>0</v>
      </c>
      <c r="AL10" s="49">
        <v>0</v>
      </c>
      <c r="AM10" s="49">
        <v>0</v>
      </c>
      <c r="AN10" s="49">
        <v>0</v>
      </c>
      <c r="AO10" s="49">
        <v>0</v>
      </c>
      <c r="AP10" s="49">
        <v>1</v>
      </c>
      <c r="AQ10" s="49">
        <v>1</v>
      </c>
      <c r="AR10" s="49">
        <v>2</v>
      </c>
      <c r="AS10" s="49">
        <v>0</v>
      </c>
      <c r="AT10" s="49">
        <v>0</v>
      </c>
      <c r="AU10" s="49">
        <v>1</v>
      </c>
      <c r="AV10" s="49">
        <v>1</v>
      </c>
      <c r="AW10" s="49">
        <v>0</v>
      </c>
      <c r="AX10" s="49">
        <v>2</v>
      </c>
      <c r="AY10" s="49">
        <v>1</v>
      </c>
      <c r="AZ10" s="49">
        <v>3</v>
      </c>
      <c r="BA10" s="49">
        <v>4</v>
      </c>
      <c r="BB10" s="49">
        <v>0</v>
      </c>
      <c r="BC10" s="49">
        <v>0</v>
      </c>
      <c r="BD10" s="49">
        <v>4</v>
      </c>
      <c r="BE10" s="49">
        <v>0</v>
      </c>
      <c r="BF10" s="49">
        <v>0</v>
      </c>
      <c r="BG10" s="49">
        <v>4</v>
      </c>
      <c r="BH10" s="49">
        <v>0</v>
      </c>
      <c r="BI10" s="49">
        <v>1</v>
      </c>
      <c r="BJ10" s="49">
        <v>0</v>
      </c>
      <c r="BK10" s="49">
        <v>0</v>
      </c>
      <c r="BL10" s="49">
        <v>0</v>
      </c>
      <c r="BM10" s="49">
        <v>0</v>
      </c>
      <c r="BN10" s="49">
        <v>0</v>
      </c>
      <c r="BO10" s="49">
        <v>0</v>
      </c>
      <c r="BP10" s="49">
        <v>0</v>
      </c>
      <c r="BQ10" s="49">
        <v>12</v>
      </c>
      <c r="BR10" s="49">
        <v>9</v>
      </c>
      <c r="BS10" s="49">
        <v>21</v>
      </c>
      <c r="BT10" s="49">
        <v>0</v>
      </c>
      <c r="BU10" s="49">
        <v>0</v>
      </c>
      <c r="BV10" s="49">
        <v>0</v>
      </c>
      <c r="BW10" s="49">
        <v>21</v>
      </c>
      <c r="BX10" s="49">
        <v>13</v>
      </c>
      <c r="BY10" s="49">
        <v>8</v>
      </c>
      <c r="BZ10" s="49">
        <v>21</v>
      </c>
      <c r="CA10" s="49">
        <v>0</v>
      </c>
      <c r="CB10" s="49">
        <v>0</v>
      </c>
      <c r="CC10" s="49">
        <v>15</v>
      </c>
      <c r="CD10" s="49">
        <v>6</v>
      </c>
      <c r="CE10" s="49">
        <v>21</v>
      </c>
      <c r="CF10" s="49">
        <v>1</v>
      </c>
      <c r="CG10" s="49">
        <v>0</v>
      </c>
      <c r="CH10" s="49">
        <v>1</v>
      </c>
      <c r="CI10" s="49">
        <v>0</v>
      </c>
      <c r="CJ10" s="49">
        <v>0</v>
      </c>
      <c r="CK10" s="49">
        <v>1</v>
      </c>
      <c r="CL10" s="49">
        <v>0</v>
      </c>
      <c r="CM10" s="49">
        <v>0</v>
      </c>
      <c r="CN10" s="49">
        <v>1</v>
      </c>
      <c r="CO10" s="49" t="s">
        <v>928</v>
      </c>
    </row>
    <row r="11" spans="1:93">
      <c r="A11" s="129">
        <v>7</v>
      </c>
      <c r="B11" s="50" t="s">
        <v>741</v>
      </c>
      <c r="C11" s="50" t="s">
        <v>745</v>
      </c>
      <c r="D11" s="404" t="s">
        <v>745</v>
      </c>
      <c r="E11" s="404" t="s">
        <v>745</v>
      </c>
      <c r="F11" s="404">
        <v>0</v>
      </c>
      <c r="G11" s="404">
        <v>0</v>
      </c>
      <c r="H11" s="404">
        <v>0</v>
      </c>
      <c r="I11" s="129" t="s">
        <v>745</v>
      </c>
      <c r="J11" s="129">
        <v>8</v>
      </c>
      <c r="K11" s="129">
        <v>2</v>
      </c>
      <c r="L11" s="129">
        <v>10</v>
      </c>
      <c r="M11" s="129">
        <v>0</v>
      </c>
      <c r="N11" s="129">
        <v>0</v>
      </c>
      <c r="O11" s="129">
        <v>8</v>
      </c>
      <c r="P11" s="129">
        <v>1</v>
      </c>
      <c r="Q11" s="129">
        <v>1</v>
      </c>
      <c r="R11" s="144">
        <v>10</v>
      </c>
      <c r="S11" s="129">
        <v>2</v>
      </c>
      <c r="T11" s="129">
        <v>1</v>
      </c>
      <c r="U11" s="129">
        <v>7</v>
      </c>
      <c r="V11" s="129">
        <v>0</v>
      </c>
      <c r="W11" s="510">
        <v>10</v>
      </c>
      <c r="X11" s="129">
        <v>8</v>
      </c>
      <c r="Y11" s="129">
        <v>2</v>
      </c>
      <c r="Z11" s="129">
        <v>10</v>
      </c>
      <c r="AA11" s="129">
        <v>0</v>
      </c>
      <c r="AB11" s="129">
        <v>0</v>
      </c>
      <c r="AC11" s="129">
        <v>8</v>
      </c>
      <c r="AD11" s="129">
        <v>1</v>
      </c>
      <c r="AE11" s="129">
        <v>1</v>
      </c>
      <c r="AF11" s="510">
        <v>0</v>
      </c>
      <c r="AG11" s="129">
        <v>8</v>
      </c>
      <c r="AH11" s="129">
        <v>2</v>
      </c>
      <c r="AI11" s="129">
        <v>10</v>
      </c>
      <c r="AJ11" s="129">
        <v>0</v>
      </c>
      <c r="AK11" s="129">
        <v>0</v>
      </c>
      <c r="AL11" s="129">
        <v>8</v>
      </c>
      <c r="AM11" s="129">
        <v>1</v>
      </c>
      <c r="AN11" s="129">
        <v>1</v>
      </c>
      <c r="AO11" s="129">
        <v>0</v>
      </c>
      <c r="AP11" s="129">
        <v>0</v>
      </c>
      <c r="AQ11" s="129">
        <v>0</v>
      </c>
      <c r="AR11" s="129">
        <v>0</v>
      </c>
      <c r="AS11" s="129">
        <v>0</v>
      </c>
      <c r="AT11" s="129">
        <v>0</v>
      </c>
      <c r="AU11" s="129">
        <v>0</v>
      </c>
      <c r="AV11" s="129">
        <v>0</v>
      </c>
      <c r="AW11" s="129">
        <v>0</v>
      </c>
      <c r="AX11" s="396">
        <v>0</v>
      </c>
      <c r="AY11" s="129">
        <v>1</v>
      </c>
      <c r="AZ11" s="129">
        <v>0</v>
      </c>
      <c r="BA11" s="129">
        <v>1</v>
      </c>
      <c r="BB11" s="129">
        <v>0</v>
      </c>
      <c r="BC11" s="129">
        <v>0</v>
      </c>
      <c r="BD11" s="129">
        <v>1</v>
      </c>
      <c r="BE11" s="129">
        <v>0</v>
      </c>
      <c r="BF11" s="129">
        <v>0</v>
      </c>
      <c r="BG11" s="396">
        <v>0</v>
      </c>
      <c r="BH11" s="129">
        <v>1</v>
      </c>
      <c r="BI11" s="129">
        <v>0</v>
      </c>
      <c r="BJ11" s="129">
        <v>1</v>
      </c>
      <c r="BK11" s="129">
        <v>0</v>
      </c>
      <c r="BL11" s="129">
        <v>0</v>
      </c>
      <c r="BM11" s="129">
        <v>0</v>
      </c>
      <c r="BN11" s="129">
        <v>0</v>
      </c>
      <c r="BO11" s="129">
        <v>1</v>
      </c>
      <c r="BP11" s="396">
        <v>0</v>
      </c>
      <c r="BQ11" s="129">
        <v>1</v>
      </c>
      <c r="BR11" s="129">
        <v>1</v>
      </c>
      <c r="BS11" s="129">
        <v>2</v>
      </c>
      <c r="BT11" s="129">
        <v>0</v>
      </c>
      <c r="BU11" s="129">
        <v>0</v>
      </c>
      <c r="BV11" s="129">
        <v>2</v>
      </c>
      <c r="BW11" s="396">
        <v>0</v>
      </c>
      <c r="BX11" s="129">
        <v>0</v>
      </c>
      <c r="BY11" s="129">
        <v>2</v>
      </c>
      <c r="BZ11" s="129">
        <v>2</v>
      </c>
      <c r="CA11" s="129">
        <v>0</v>
      </c>
      <c r="CB11" s="129">
        <v>0</v>
      </c>
      <c r="CC11" s="129">
        <v>2</v>
      </c>
      <c r="CD11" s="129">
        <v>0</v>
      </c>
      <c r="CE11" s="396">
        <v>0</v>
      </c>
      <c r="CF11" s="129">
        <v>1</v>
      </c>
      <c r="CG11" s="129">
        <v>1</v>
      </c>
      <c r="CH11" s="129">
        <v>2</v>
      </c>
      <c r="CI11" s="129"/>
      <c r="CJ11" s="129"/>
      <c r="CK11" s="129">
        <v>1</v>
      </c>
      <c r="CL11" s="129">
        <v>1</v>
      </c>
      <c r="CM11" s="129"/>
      <c r="CN11" s="396"/>
      <c r="CO11" s="129"/>
    </row>
    <row r="12" spans="1:93">
      <c r="A12" s="129">
        <v>8</v>
      </c>
      <c r="B12" s="50" t="s">
        <v>764</v>
      </c>
      <c r="C12" s="50" t="s">
        <v>745</v>
      </c>
      <c r="D12" s="508">
        <v>0</v>
      </c>
      <c r="E12" s="508">
        <v>1</v>
      </c>
      <c r="F12" s="508">
        <v>2</v>
      </c>
      <c r="G12" s="508">
        <v>0</v>
      </c>
      <c r="H12" s="508">
        <v>2</v>
      </c>
      <c r="I12" s="49" t="s">
        <v>745</v>
      </c>
      <c r="J12" s="49">
        <v>11</v>
      </c>
      <c r="K12" s="49">
        <v>9</v>
      </c>
      <c r="L12" s="49">
        <v>20</v>
      </c>
      <c r="M12" s="49">
        <v>0</v>
      </c>
      <c r="N12" s="49">
        <v>0</v>
      </c>
      <c r="O12" s="49">
        <v>11</v>
      </c>
      <c r="P12" s="49">
        <v>9</v>
      </c>
      <c r="Q12" s="49">
        <v>2</v>
      </c>
      <c r="R12" s="49">
        <v>22</v>
      </c>
      <c r="S12" s="49">
        <v>7</v>
      </c>
      <c r="T12" s="49">
        <v>0</v>
      </c>
      <c r="U12" s="49">
        <v>13</v>
      </c>
      <c r="V12" s="49">
        <v>2</v>
      </c>
      <c r="W12" s="49">
        <v>22</v>
      </c>
      <c r="X12" s="49">
        <v>11</v>
      </c>
      <c r="Y12" s="49">
        <v>9</v>
      </c>
      <c r="Z12" s="49">
        <v>20</v>
      </c>
      <c r="AA12" s="49">
        <v>0</v>
      </c>
      <c r="AB12" s="49">
        <v>0</v>
      </c>
      <c r="AC12" s="49">
        <v>11</v>
      </c>
      <c r="AD12" s="49">
        <v>9</v>
      </c>
      <c r="AE12" s="49">
        <v>2</v>
      </c>
      <c r="AF12" s="49">
        <v>22</v>
      </c>
      <c r="AG12" s="49">
        <v>11</v>
      </c>
      <c r="AH12" s="49">
        <v>9</v>
      </c>
      <c r="AI12" s="49">
        <v>20</v>
      </c>
      <c r="AJ12" s="49">
        <v>0</v>
      </c>
      <c r="AK12" s="49">
        <v>0</v>
      </c>
      <c r="AL12" s="49">
        <v>11</v>
      </c>
      <c r="AM12" s="49">
        <v>9</v>
      </c>
      <c r="AN12" s="49">
        <v>2</v>
      </c>
      <c r="AO12" s="49">
        <v>22</v>
      </c>
      <c r="AP12" s="49">
        <v>5</v>
      </c>
      <c r="AQ12" s="49">
        <v>2</v>
      </c>
      <c r="AR12" s="49" t="s">
        <v>929</v>
      </c>
      <c r="AS12" s="49"/>
      <c r="AT12" s="49">
        <v>0</v>
      </c>
      <c r="AU12" s="49">
        <v>2</v>
      </c>
      <c r="AV12" s="49">
        <v>5</v>
      </c>
      <c r="AW12" s="49">
        <v>0</v>
      </c>
      <c r="AX12" s="49">
        <v>7</v>
      </c>
      <c r="AY12" s="49">
        <v>4</v>
      </c>
      <c r="AZ12" s="49">
        <v>2</v>
      </c>
      <c r="BA12" s="49">
        <v>6</v>
      </c>
      <c r="BB12" s="49"/>
      <c r="BC12" s="49">
        <v>0</v>
      </c>
      <c r="BD12" s="49">
        <v>6</v>
      </c>
      <c r="BE12" s="49">
        <v>0</v>
      </c>
      <c r="BF12" s="49">
        <v>0</v>
      </c>
      <c r="BG12" s="49">
        <v>6</v>
      </c>
      <c r="BH12" s="49">
        <v>0</v>
      </c>
      <c r="BI12" s="49">
        <v>0</v>
      </c>
      <c r="BJ12" s="49">
        <v>0</v>
      </c>
      <c r="BK12" s="49">
        <v>0</v>
      </c>
      <c r="BL12" s="49">
        <v>0</v>
      </c>
      <c r="BM12" s="49">
        <v>0</v>
      </c>
      <c r="BN12" s="49">
        <v>0</v>
      </c>
      <c r="BO12" s="49">
        <v>0</v>
      </c>
      <c r="BP12" s="49">
        <v>0</v>
      </c>
      <c r="BQ12" s="49">
        <v>0</v>
      </c>
      <c r="BR12" s="49">
        <v>0</v>
      </c>
      <c r="BS12" s="49">
        <v>0</v>
      </c>
      <c r="BT12" s="49">
        <v>0</v>
      </c>
      <c r="BU12" s="49">
        <v>0</v>
      </c>
      <c r="BV12" s="49">
        <v>0</v>
      </c>
      <c r="BW12" s="49">
        <v>0</v>
      </c>
      <c r="BX12" s="49">
        <v>0</v>
      </c>
      <c r="BY12" s="49">
        <v>0</v>
      </c>
      <c r="BZ12" s="49">
        <v>0</v>
      </c>
      <c r="CA12" s="49">
        <v>0</v>
      </c>
      <c r="CB12" s="49">
        <v>0</v>
      </c>
      <c r="CC12" s="49">
        <v>0</v>
      </c>
      <c r="CD12" s="49">
        <v>0</v>
      </c>
      <c r="CE12" s="49">
        <v>0</v>
      </c>
      <c r="CF12" s="49">
        <v>0</v>
      </c>
      <c r="CG12" s="49">
        <v>6</v>
      </c>
      <c r="CH12" s="49" t="s">
        <v>929</v>
      </c>
      <c r="CI12" s="49"/>
      <c r="CJ12" s="49"/>
      <c r="CK12" s="49">
        <v>3</v>
      </c>
      <c r="CL12" s="49">
        <v>3</v>
      </c>
      <c r="CM12" s="49">
        <v>2</v>
      </c>
      <c r="CN12" s="49">
        <v>8</v>
      </c>
      <c r="CO12" s="49" t="s">
        <v>930</v>
      </c>
    </row>
    <row r="13" spans="1:93">
      <c r="A13" s="129">
        <v>9</v>
      </c>
      <c r="B13" s="50" t="s">
        <v>752</v>
      </c>
      <c r="C13" s="50" t="s">
        <v>744</v>
      </c>
      <c r="D13" s="508" t="s">
        <v>745</v>
      </c>
      <c r="E13" s="508" t="s">
        <v>745</v>
      </c>
      <c r="F13" s="508">
        <v>1</v>
      </c>
      <c r="G13" s="508">
        <v>0</v>
      </c>
      <c r="H13" s="508">
        <v>0</v>
      </c>
      <c r="I13" s="49" t="s">
        <v>745</v>
      </c>
      <c r="J13" s="49">
        <v>3</v>
      </c>
      <c r="K13" s="49">
        <v>2</v>
      </c>
      <c r="L13" s="49">
        <v>5</v>
      </c>
      <c r="M13" s="49">
        <v>0</v>
      </c>
      <c r="N13" s="49">
        <v>0</v>
      </c>
      <c r="O13" s="49">
        <v>1</v>
      </c>
      <c r="P13" s="49">
        <v>2</v>
      </c>
      <c r="Q13" s="49">
        <v>2</v>
      </c>
      <c r="R13" s="49">
        <v>5</v>
      </c>
      <c r="S13" s="49">
        <v>3</v>
      </c>
      <c r="T13" s="49">
        <v>0</v>
      </c>
      <c r="U13" s="49">
        <v>1</v>
      </c>
      <c r="V13" s="49">
        <v>1</v>
      </c>
      <c r="W13" s="49">
        <v>5</v>
      </c>
      <c r="X13" s="49">
        <v>3</v>
      </c>
      <c r="Y13" s="49">
        <v>2</v>
      </c>
      <c r="Z13" s="49">
        <v>5</v>
      </c>
      <c r="AA13" s="49">
        <v>0</v>
      </c>
      <c r="AB13" s="49">
        <v>0</v>
      </c>
      <c r="AC13" s="49">
        <v>1</v>
      </c>
      <c r="AD13" s="49">
        <v>2</v>
      </c>
      <c r="AE13" s="49">
        <v>2</v>
      </c>
      <c r="AF13" s="49">
        <v>5</v>
      </c>
      <c r="AG13" s="49">
        <v>0</v>
      </c>
      <c r="AH13" s="49">
        <v>1</v>
      </c>
      <c r="AI13" s="49">
        <v>1</v>
      </c>
      <c r="AJ13" s="49">
        <v>0</v>
      </c>
      <c r="AK13" s="49">
        <v>0</v>
      </c>
      <c r="AL13" s="49">
        <v>1</v>
      </c>
      <c r="AM13" s="49">
        <v>0</v>
      </c>
      <c r="AN13" s="49">
        <v>0</v>
      </c>
      <c r="AO13" s="49">
        <v>1</v>
      </c>
      <c r="AP13" s="49">
        <v>0</v>
      </c>
      <c r="AQ13" s="49">
        <v>0</v>
      </c>
      <c r="AR13" s="49">
        <v>0</v>
      </c>
      <c r="AS13" s="49">
        <v>0</v>
      </c>
      <c r="AT13" s="49">
        <v>0</v>
      </c>
      <c r="AU13" s="49">
        <v>0</v>
      </c>
      <c r="AV13" s="49">
        <v>0</v>
      </c>
      <c r="AW13" s="49">
        <v>0</v>
      </c>
      <c r="AX13" s="49">
        <v>0</v>
      </c>
      <c r="AY13" s="49">
        <v>1</v>
      </c>
      <c r="AZ13" s="49">
        <v>1</v>
      </c>
      <c r="BA13" s="49">
        <v>2</v>
      </c>
      <c r="BB13" s="49">
        <v>0</v>
      </c>
      <c r="BC13" s="49">
        <v>0</v>
      </c>
      <c r="BD13" s="49">
        <v>2</v>
      </c>
      <c r="BE13" s="49">
        <v>0</v>
      </c>
      <c r="BF13" s="49">
        <v>0</v>
      </c>
      <c r="BG13" s="49">
        <v>2</v>
      </c>
      <c r="BH13" s="49">
        <v>0</v>
      </c>
      <c r="BI13" s="49">
        <v>1</v>
      </c>
      <c r="BJ13" s="49">
        <v>1</v>
      </c>
      <c r="BK13" s="49">
        <v>0</v>
      </c>
      <c r="BL13" s="49">
        <v>0</v>
      </c>
      <c r="BM13" s="49">
        <v>0</v>
      </c>
      <c r="BN13" s="49">
        <v>0</v>
      </c>
      <c r="BO13" s="49">
        <v>1</v>
      </c>
      <c r="BP13" s="49">
        <v>1</v>
      </c>
      <c r="BQ13" s="49">
        <v>0</v>
      </c>
      <c r="BR13" s="49">
        <v>0</v>
      </c>
      <c r="BS13" s="49">
        <v>0</v>
      </c>
      <c r="BT13" s="49">
        <v>0</v>
      </c>
      <c r="BU13" s="49">
        <v>0</v>
      </c>
      <c r="BV13" s="49">
        <v>0</v>
      </c>
      <c r="BW13" s="49">
        <v>0</v>
      </c>
      <c r="BX13" s="49">
        <v>0</v>
      </c>
      <c r="BY13" s="49">
        <v>0</v>
      </c>
      <c r="BZ13" s="49">
        <v>0</v>
      </c>
      <c r="CA13" s="49">
        <v>0</v>
      </c>
      <c r="CB13" s="49">
        <v>0</v>
      </c>
      <c r="CC13" s="49">
        <v>0</v>
      </c>
      <c r="CD13" s="49">
        <v>0</v>
      </c>
      <c r="CE13" s="49">
        <v>0</v>
      </c>
      <c r="CF13" s="49">
        <v>3</v>
      </c>
      <c r="CG13" s="49">
        <v>0</v>
      </c>
      <c r="CH13" s="49">
        <v>3</v>
      </c>
      <c r="CI13" s="49">
        <v>0</v>
      </c>
      <c r="CJ13" s="49">
        <v>0</v>
      </c>
      <c r="CK13" s="49">
        <v>0</v>
      </c>
      <c r="CL13" s="49">
        <v>1</v>
      </c>
      <c r="CM13" s="49">
        <v>2</v>
      </c>
      <c r="CN13" s="49">
        <v>3</v>
      </c>
      <c r="CO13" s="49" t="s">
        <v>931</v>
      </c>
    </row>
    <row r="14" spans="1:93">
      <c r="A14" s="129">
        <v>10</v>
      </c>
      <c r="B14" s="50"/>
      <c r="C14" s="50"/>
      <c r="D14" s="130"/>
      <c r="E14" s="130"/>
      <c r="F14" s="130"/>
      <c r="G14" s="130"/>
      <c r="H14" s="13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row>
    <row r="15" spans="1:93">
      <c r="A15" s="129">
        <v>11</v>
      </c>
      <c r="B15" s="50"/>
      <c r="C15" s="50"/>
      <c r="D15" s="130"/>
      <c r="E15" s="130"/>
      <c r="F15" s="130"/>
      <c r="G15" s="130"/>
      <c r="H15" s="13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row>
    <row r="16" spans="1:93">
      <c r="A16" s="129">
        <v>12</v>
      </c>
      <c r="B16" s="50"/>
      <c r="C16" s="50"/>
      <c r="D16" s="130"/>
      <c r="E16" s="130"/>
      <c r="F16" s="130"/>
      <c r="G16" s="130"/>
      <c r="H16" s="13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row>
    <row r="17" spans="1:93">
      <c r="A17" s="50"/>
      <c r="B17" s="50"/>
      <c r="C17" s="50"/>
      <c r="D17" s="130"/>
      <c r="E17" s="130"/>
      <c r="F17" s="130"/>
      <c r="G17" s="130"/>
      <c r="H17" s="13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row>
    <row r="18" spans="1:93">
      <c r="A18" s="50"/>
      <c r="B18" s="50"/>
      <c r="C18" s="50"/>
      <c r="D18" s="130"/>
      <c r="E18" s="130"/>
      <c r="F18" s="130"/>
      <c r="G18" s="130"/>
      <c r="H18" s="13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c r="CA18" s="50"/>
      <c r="CB18" s="50"/>
      <c r="CC18" s="50"/>
      <c r="CD18" s="50"/>
      <c r="CE18" s="50"/>
      <c r="CF18" s="50"/>
      <c r="CG18" s="50"/>
      <c r="CH18" s="50"/>
      <c r="CI18" s="50"/>
      <c r="CJ18" s="50"/>
      <c r="CK18" s="50"/>
      <c r="CL18" s="50"/>
      <c r="CM18" s="50"/>
      <c r="CN18" s="50"/>
      <c r="CO18" s="50"/>
    </row>
    <row r="19" spans="1:93">
      <c r="A19" s="50"/>
      <c r="B19" s="50"/>
      <c r="C19" s="50"/>
      <c r="D19" s="130"/>
      <c r="E19" s="130"/>
      <c r="F19" s="130"/>
      <c r="G19" s="130"/>
      <c r="H19" s="13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c r="CA19" s="50"/>
      <c r="CB19" s="50"/>
      <c r="CC19" s="50"/>
      <c r="CD19" s="50"/>
      <c r="CE19" s="50"/>
      <c r="CF19" s="50"/>
      <c r="CG19" s="50"/>
      <c r="CH19" s="50"/>
      <c r="CI19" s="50"/>
      <c r="CJ19" s="50"/>
      <c r="CK19" s="50"/>
      <c r="CL19" s="50"/>
      <c r="CM19" s="50"/>
      <c r="CN19" s="50"/>
      <c r="CO19" s="50"/>
    </row>
    <row r="20" spans="1:93">
      <c r="A20" s="50"/>
      <c r="B20" s="50"/>
      <c r="C20" s="50"/>
      <c r="D20" s="130"/>
      <c r="E20" s="130"/>
      <c r="F20" s="130"/>
      <c r="G20" s="130"/>
      <c r="H20" s="13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c r="BT20" s="50"/>
      <c r="BU20" s="50"/>
      <c r="BV20" s="50"/>
      <c r="BW20" s="50"/>
      <c r="BX20" s="50"/>
      <c r="BY20" s="50"/>
      <c r="BZ20" s="50"/>
      <c r="CA20" s="50"/>
      <c r="CB20" s="50"/>
      <c r="CC20" s="50"/>
      <c r="CD20" s="50"/>
      <c r="CE20" s="50"/>
      <c r="CF20" s="50"/>
      <c r="CG20" s="50"/>
      <c r="CH20" s="50"/>
      <c r="CI20" s="50"/>
      <c r="CJ20" s="50"/>
      <c r="CK20" s="50"/>
      <c r="CL20" s="50"/>
      <c r="CM20" s="50"/>
      <c r="CN20" s="50"/>
      <c r="CO20" s="50"/>
    </row>
    <row r="21" spans="1:93">
      <c r="A21" s="50"/>
      <c r="B21" s="50"/>
      <c r="C21" s="50"/>
      <c r="D21" s="130"/>
      <c r="E21" s="130"/>
      <c r="F21" s="130"/>
      <c r="G21" s="130"/>
      <c r="H21" s="13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row>
    <row r="22" spans="1:93">
      <c r="A22" s="50"/>
      <c r="B22" s="50"/>
      <c r="C22" s="50"/>
      <c r="D22" s="130"/>
      <c r="E22" s="130"/>
      <c r="F22" s="130"/>
      <c r="G22" s="130"/>
      <c r="H22" s="13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c r="BT22" s="50"/>
      <c r="BU22" s="50"/>
      <c r="BV22" s="50"/>
      <c r="BW22" s="50"/>
      <c r="BX22" s="50"/>
      <c r="BY22" s="50"/>
      <c r="BZ22" s="50"/>
      <c r="CA22" s="50"/>
      <c r="CB22" s="50"/>
      <c r="CC22" s="50"/>
      <c r="CD22" s="50"/>
      <c r="CE22" s="50"/>
      <c r="CF22" s="50"/>
      <c r="CG22" s="50"/>
      <c r="CH22" s="50"/>
      <c r="CI22" s="50"/>
      <c r="CJ22" s="50"/>
      <c r="CK22" s="50"/>
      <c r="CL22" s="50"/>
      <c r="CM22" s="50"/>
      <c r="CN22" s="50"/>
      <c r="CO22" s="50"/>
    </row>
  </sheetData>
  <mergeCells count="22">
    <mergeCell ref="CF3:CN3"/>
    <mergeCell ref="J2:R3"/>
    <mergeCell ref="S2:W3"/>
    <mergeCell ref="X2:AF3"/>
    <mergeCell ref="AG2:AO3"/>
    <mergeCell ref="AP2:CN2"/>
    <mergeCell ref="A1:CO1"/>
    <mergeCell ref="A2:A4"/>
    <mergeCell ref="B2:B4"/>
    <mergeCell ref="C2:C4"/>
    <mergeCell ref="D2:D4"/>
    <mergeCell ref="E2:E4"/>
    <mergeCell ref="F2:F4"/>
    <mergeCell ref="G2:G4"/>
    <mergeCell ref="H2:H4"/>
    <mergeCell ref="I2:I4"/>
    <mergeCell ref="CO2:CO4"/>
    <mergeCell ref="AP3:AX3"/>
    <mergeCell ref="AY3:BG3"/>
    <mergeCell ref="BH3:BP3"/>
    <mergeCell ref="BQ3:BW3"/>
    <mergeCell ref="BX3:CE3"/>
  </mergeCells>
  <pageMargins left="0.7" right="0.7" top="0.75" bottom="0.75" header="0.3" footer="0.3"/>
  <pageSetup orientation="portrait" verticalDpi="0" r:id="rId1"/>
</worksheet>
</file>

<file path=xl/worksheets/sheet17.xml><?xml version="1.0" encoding="utf-8"?>
<worksheet xmlns="http://schemas.openxmlformats.org/spreadsheetml/2006/main" xmlns:r="http://schemas.openxmlformats.org/officeDocument/2006/relationships">
  <dimension ref="A1:Q24"/>
  <sheetViews>
    <sheetView workbookViewId="0">
      <pane xSplit="4" ySplit="5" topLeftCell="E6" activePane="bottomRight" state="frozenSplit"/>
      <selection activeCell="R1" sqref="R1:S1048576"/>
      <selection pane="topRight" activeCell="R1" sqref="R1:S1048576"/>
      <selection pane="bottomLeft" activeCell="R1" sqref="R1:S1048576"/>
      <selection pane="bottomRight" activeCell="G24" sqref="G24"/>
    </sheetView>
  </sheetViews>
  <sheetFormatPr defaultRowHeight="15"/>
  <cols>
    <col min="1" max="1" width="9.140625" style="30"/>
    <col min="2" max="2" width="26.7109375" style="30" customWidth="1"/>
    <col min="3" max="3" width="29.28515625" style="30" customWidth="1"/>
    <col min="4" max="4" width="16.5703125" style="30" customWidth="1"/>
    <col min="5" max="5" width="15.85546875" style="30" customWidth="1"/>
    <col min="6" max="6" width="11.42578125" style="30" customWidth="1"/>
    <col min="7" max="7" width="15.28515625" style="30" customWidth="1"/>
    <col min="8" max="8" width="9.140625" style="30"/>
    <col min="9" max="9" width="15.85546875" style="30" customWidth="1"/>
    <col min="10" max="10" width="17.5703125" style="30" customWidth="1"/>
    <col min="11" max="11" width="13.140625" style="30" customWidth="1"/>
    <col min="12" max="12" width="21.140625" style="30" customWidth="1"/>
    <col min="13" max="13" width="17.85546875" style="30" customWidth="1"/>
    <col min="14" max="17" width="11.7109375" style="30" customWidth="1"/>
    <col min="18" max="16384" width="9.140625" style="30"/>
  </cols>
  <sheetData>
    <row r="1" spans="1:17" ht="18.75">
      <c r="A1" s="837" t="s">
        <v>463</v>
      </c>
      <c r="B1" s="837"/>
      <c r="C1" s="837"/>
      <c r="D1" s="837"/>
      <c r="E1" s="837"/>
      <c r="F1" s="837"/>
      <c r="G1" s="837"/>
      <c r="H1" s="837"/>
      <c r="I1" s="837"/>
      <c r="J1" s="837"/>
      <c r="K1" s="837"/>
      <c r="L1" s="837"/>
      <c r="M1" s="837"/>
      <c r="N1" s="837"/>
      <c r="O1" s="837"/>
      <c r="P1" s="837"/>
      <c r="Q1" s="837"/>
    </row>
    <row r="2" spans="1:17" ht="18.75" customHeight="1">
      <c r="A2" s="541" t="s">
        <v>25</v>
      </c>
      <c r="B2" s="541"/>
      <c r="C2" s="541"/>
      <c r="D2" s="541"/>
      <c r="E2" s="541"/>
      <c r="F2" s="63"/>
      <c r="G2" s="63"/>
      <c r="H2" s="63"/>
      <c r="I2" s="63"/>
      <c r="J2" s="63"/>
      <c r="K2" s="63"/>
      <c r="L2" s="63"/>
      <c r="M2" s="63"/>
      <c r="N2" s="63"/>
      <c r="O2" s="63"/>
      <c r="P2" s="63"/>
      <c r="Q2" s="63"/>
    </row>
    <row r="3" spans="1:17" s="132" customFormat="1" ht="18.75" customHeight="1">
      <c r="A3" s="601" t="s">
        <v>28</v>
      </c>
      <c r="B3" s="601" t="s">
        <v>54</v>
      </c>
      <c r="C3" s="601" t="s">
        <v>18</v>
      </c>
      <c r="D3" s="601" t="s">
        <v>559</v>
      </c>
      <c r="E3" s="838" t="s">
        <v>464</v>
      </c>
      <c r="F3" s="838"/>
      <c r="G3" s="838"/>
      <c r="H3" s="839" t="s">
        <v>560</v>
      </c>
      <c r="I3" s="839"/>
      <c r="J3" s="839"/>
      <c r="K3" s="839"/>
      <c r="L3" s="839"/>
      <c r="M3" s="840" t="s">
        <v>465</v>
      </c>
      <c r="N3" s="840"/>
      <c r="O3" s="840"/>
      <c r="P3" s="840"/>
      <c r="Q3" s="840"/>
    </row>
    <row r="4" spans="1:17" s="132" customFormat="1" ht="45.75" customHeight="1">
      <c r="A4" s="602"/>
      <c r="B4" s="602"/>
      <c r="C4" s="602"/>
      <c r="D4" s="602"/>
      <c r="E4" s="841" t="s">
        <v>466</v>
      </c>
      <c r="F4" s="841" t="s">
        <v>467</v>
      </c>
      <c r="G4" s="841" t="s">
        <v>468</v>
      </c>
      <c r="H4" s="835" t="s">
        <v>469</v>
      </c>
      <c r="I4" s="835" t="s">
        <v>470</v>
      </c>
      <c r="J4" s="835" t="s">
        <v>471</v>
      </c>
      <c r="K4" s="835" t="s">
        <v>472</v>
      </c>
      <c r="L4" s="835" t="s">
        <v>473</v>
      </c>
      <c r="M4" s="573" t="s">
        <v>474</v>
      </c>
      <c r="N4" s="815" t="s">
        <v>475</v>
      </c>
      <c r="O4" s="816"/>
      <c r="P4" s="815" t="s">
        <v>476</v>
      </c>
      <c r="Q4" s="816"/>
    </row>
    <row r="5" spans="1:17" s="132" customFormat="1" ht="27.75" customHeight="1">
      <c r="A5" s="603"/>
      <c r="B5" s="603"/>
      <c r="C5" s="603"/>
      <c r="D5" s="603"/>
      <c r="E5" s="842"/>
      <c r="F5" s="842"/>
      <c r="G5" s="842"/>
      <c r="H5" s="836"/>
      <c r="I5" s="836"/>
      <c r="J5" s="836"/>
      <c r="K5" s="836"/>
      <c r="L5" s="836"/>
      <c r="M5" s="575"/>
      <c r="N5" s="263" t="s">
        <v>477</v>
      </c>
      <c r="O5" s="263" t="s">
        <v>478</v>
      </c>
      <c r="P5" s="263" t="s">
        <v>477</v>
      </c>
      <c r="Q5" s="263" t="s">
        <v>478</v>
      </c>
    </row>
    <row r="6" spans="1:17" ht="75">
      <c r="A6" s="129">
        <v>1</v>
      </c>
      <c r="B6" s="25" t="s">
        <v>23</v>
      </c>
      <c r="C6" s="24" t="s">
        <v>24</v>
      </c>
      <c r="D6" s="25" t="s">
        <v>494</v>
      </c>
      <c r="E6" s="158"/>
      <c r="F6" s="158"/>
      <c r="G6" s="158"/>
      <c r="H6" s="158"/>
      <c r="I6" s="158"/>
      <c r="J6" s="158"/>
      <c r="K6" s="158"/>
      <c r="L6" s="158"/>
      <c r="M6" s="158"/>
      <c r="N6" s="158"/>
      <c r="O6" s="158"/>
      <c r="P6" s="158"/>
      <c r="Q6" s="158"/>
    </row>
    <row r="7" spans="1:17">
      <c r="A7" s="129">
        <v>2</v>
      </c>
      <c r="B7" s="159"/>
      <c r="C7" s="159"/>
      <c r="D7" s="159"/>
      <c r="E7" s="158"/>
      <c r="F7" s="158"/>
      <c r="G7" s="158"/>
      <c r="H7" s="158"/>
      <c r="I7" s="158"/>
      <c r="J7" s="158"/>
      <c r="K7" s="158"/>
      <c r="L7" s="158"/>
      <c r="M7" s="158"/>
      <c r="N7" s="158"/>
      <c r="O7" s="158"/>
      <c r="P7" s="158"/>
      <c r="Q7" s="158"/>
    </row>
    <row r="8" spans="1:17">
      <c r="A8" s="129">
        <v>3</v>
      </c>
      <c r="B8" s="159"/>
      <c r="C8" s="159"/>
      <c r="D8" s="159"/>
      <c r="E8" s="158"/>
      <c r="F8" s="158"/>
      <c r="G8" s="158"/>
      <c r="H8" s="158"/>
      <c r="I8" s="158"/>
      <c r="J8" s="158"/>
      <c r="K8" s="158"/>
      <c r="L8" s="158"/>
      <c r="M8" s="158"/>
      <c r="N8" s="158"/>
      <c r="O8" s="158"/>
      <c r="P8" s="158"/>
      <c r="Q8" s="158"/>
    </row>
    <row r="9" spans="1:17">
      <c r="A9" s="129">
        <v>4</v>
      </c>
      <c r="B9" s="159"/>
      <c r="C9" s="159"/>
      <c r="D9" s="159"/>
      <c r="E9" s="158"/>
      <c r="F9" s="158"/>
      <c r="G9" s="158"/>
      <c r="H9" s="158"/>
      <c r="I9" s="158"/>
      <c r="J9" s="158"/>
      <c r="K9" s="158"/>
      <c r="L9" s="158"/>
      <c r="M9" s="158"/>
      <c r="N9" s="158"/>
      <c r="O9" s="158"/>
      <c r="P9" s="158"/>
      <c r="Q9" s="158"/>
    </row>
    <row r="10" spans="1:17">
      <c r="A10" s="129">
        <v>5</v>
      </c>
      <c r="B10" s="159"/>
      <c r="C10" s="159"/>
      <c r="D10" s="159"/>
      <c r="E10" s="158"/>
      <c r="F10" s="158"/>
      <c r="G10" s="158"/>
      <c r="H10" s="158"/>
      <c r="I10" s="158"/>
      <c r="J10" s="158"/>
      <c r="K10" s="158"/>
      <c r="L10" s="158"/>
      <c r="M10" s="158"/>
      <c r="N10" s="158"/>
      <c r="O10" s="158"/>
      <c r="P10" s="158"/>
      <c r="Q10" s="158"/>
    </row>
    <row r="11" spans="1:17">
      <c r="A11" s="129">
        <v>6</v>
      </c>
      <c r="B11" s="159"/>
      <c r="C11" s="159"/>
      <c r="D11" s="159"/>
      <c r="E11" s="158"/>
      <c r="F11" s="158"/>
      <c r="G11" s="158"/>
      <c r="H11" s="158"/>
      <c r="I11" s="158"/>
      <c r="J11" s="158"/>
      <c r="K11" s="158"/>
      <c r="L11" s="158"/>
      <c r="M11" s="158"/>
      <c r="N11" s="158"/>
      <c r="O11" s="158"/>
      <c r="P11" s="158"/>
      <c r="Q11" s="158"/>
    </row>
    <row r="12" spans="1:17">
      <c r="A12" s="129">
        <v>7</v>
      </c>
      <c r="B12" s="159"/>
      <c r="C12" s="159"/>
      <c r="D12" s="159"/>
      <c r="E12" s="158"/>
      <c r="F12" s="158"/>
      <c r="G12" s="158"/>
      <c r="H12" s="158"/>
      <c r="I12" s="158"/>
      <c r="J12" s="158"/>
      <c r="K12" s="158"/>
      <c r="L12" s="158"/>
      <c r="M12" s="158"/>
      <c r="N12" s="158"/>
      <c r="O12" s="158"/>
      <c r="P12" s="158"/>
      <c r="Q12" s="158"/>
    </row>
    <row r="13" spans="1:17">
      <c r="A13" s="129">
        <v>8</v>
      </c>
      <c r="B13" s="159"/>
      <c r="C13" s="159"/>
      <c r="D13" s="159"/>
      <c r="E13" s="158"/>
      <c r="F13" s="158"/>
      <c r="G13" s="158"/>
      <c r="H13" s="158"/>
      <c r="I13" s="158"/>
      <c r="J13" s="158"/>
      <c r="K13" s="158"/>
      <c r="L13" s="158"/>
      <c r="M13" s="158"/>
      <c r="N13" s="158"/>
      <c r="O13" s="158"/>
      <c r="P13" s="158"/>
      <c r="Q13" s="158"/>
    </row>
    <row r="14" spans="1:17">
      <c r="A14" s="129">
        <v>9</v>
      </c>
      <c r="B14" s="159"/>
      <c r="C14" s="159"/>
      <c r="D14" s="159"/>
      <c r="E14" s="158"/>
      <c r="F14" s="158"/>
      <c r="G14" s="158"/>
      <c r="H14" s="158"/>
      <c r="I14" s="158"/>
      <c r="J14" s="158"/>
      <c r="K14" s="158"/>
      <c r="L14" s="158"/>
      <c r="M14" s="158"/>
      <c r="N14" s="158"/>
      <c r="O14" s="158"/>
      <c r="P14" s="158"/>
      <c r="Q14" s="158"/>
    </row>
    <row r="15" spans="1:17">
      <c r="A15" s="129">
        <v>10</v>
      </c>
      <c r="B15" s="159"/>
      <c r="C15" s="159"/>
      <c r="D15" s="159"/>
      <c r="E15" s="158"/>
      <c r="F15" s="158"/>
      <c r="G15" s="158"/>
      <c r="H15" s="158"/>
      <c r="I15" s="158"/>
      <c r="J15" s="158"/>
      <c r="K15" s="158"/>
      <c r="L15" s="158"/>
      <c r="M15" s="158"/>
      <c r="N15" s="158"/>
      <c r="O15" s="158"/>
      <c r="P15" s="158"/>
      <c r="Q15" s="158"/>
    </row>
    <row r="16" spans="1:17">
      <c r="A16" s="129">
        <v>11</v>
      </c>
      <c r="B16" s="159"/>
      <c r="C16" s="159"/>
      <c r="D16" s="159"/>
      <c r="E16" s="158"/>
      <c r="F16" s="158"/>
      <c r="G16" s="158"/>
      <c r="H16" s="158"/>
      <c r="I16" s="158"/>
      <c r="J16" s="158"/>
      <c r="K16" s="158"/>
      <c r="L16" s="158"/>
      <c r="M16" s="158"/>
      <c r="N16" s="158"/>
      <c r="O16" s="158"/>
      <c r="P16" s="158"/>
      <c r="Q16" s="158"/>
    </row>
    <row r="17" spans="1:17">
      <c r="A17" s="129">
        <v>12</v>
      </c>
      <c r="B17" s="159"/>
      <c r="C17" s="159"/>
      <c r="D17" s="159"/>
      <c r="E17" s="158"/>
      <c r="F17" s="158"/>
      <c r="G17" s="158"/>
      <c r="H17" s="158"/>
      <c r="I17" s="158"/>
      <c r="J17" s="158"/>
      <c r="K17" s="158"/>
      <c r="L17" s="158"/>
      <c r="M17" s="158"/>
      <c r="N17" s="158"/>
      <c r="O17" s="158"/>
      <c r="P17" s="158"/>
      <c r="Q17" s="158"/>
    </row>
    <row r="18" spans="1:17">
      <c r="A18" s="158"/>
      <c r="B18" s="158"/>
      <c r="C18" s="158"/>
      <c r="D18" s="158"/>
      <c r="E18" s="158"/>
      <c r="F18" s="158"/>
      <c r="G18" s="158"/>
      <c r="H18" s="158"/>
      <c r="I18" s="158"/>
      <c r="J18" s="158"/>
      <c r="K18" s="158"/>
      <c r="L18" s="158"/>
      <c r="M18" s="158"/>
      <c r="N18" s="158"/>
      <c r="O18" s="158"/>
      <c r="P18" s="158"/>
      <c r="Q18" s="158"/>
    </row>
    <row r="19" spans="1:17">
      <c r="A19" s="158"/>
      <c r="B19" s="158"/>
      <c r="C19" s="158"/>
      <c r="D19" s="158"/>
      <c r="E19" s="158"/>
      <c r="F19" s="158"/>
      <c r="G19" s="158"/>
      <c r="H19" s="158"/>
      <c r="I19" s="158"/>
      <c r="J19" s="158"/>
      <c r="K19" s="158"/>
      <c r="L19" s="158"/>
      <c r="M19" s="158"/>
      <c r="N19" s="158"/>
      <c r="O19" s="158"/>
      <c r="P19" s="158"/>
      <c r="Q19" s="158"/>
    </row>
    <row r="20" spans="1:17" s="265" customFormat="1">
      <c r="A20" s="264"/>
      <c r="B20" s="264" t="s">
        <v>15</v>
      </c>
      <c r="C20" s="264"/>
      <c r="D20" s="264"/>
      <c r="E20" s="145">
        <f>SUM(E6:E17)</f>
        <v>0</v>
      </c>
      <c r="F20" s="145">
        <f t="shared" ref="F20:Q20" si="0">SUM(F6:F17)</f>
        <v>0</v>
      </c>
      <c r="G20" s="145">
        <f t="shared" si="0"/>
        <v>0</v>
      </c>
      <c r="H20" s="145">
        <f t="shared" si="0"/>
        <v>0</v>
      </c>
      <c r="I20" s="145">
        <f t="shared" si="0"/>
        <v>0</v>
      </c>
      <c r="J20" s="145">
        <f t="shared" si="0"/>
        <v>0</v>
      </c>
      <c r="K20" s="145">
        <f t="shared" si="0"/>
        <v>0</v>
      </c>
      <c r="L20" s="145">
        <f t="shared" si="0"/>
        <v>0</v>
      </c>
      <c r="M20" s="145">
        <f t="shared" si="0"/>
        <v>0</v>
      </c>
      <c r="N20" s="145">
        <f t="shared" si="0"/>
        <v>0</v>
      </c>
      <c r="O20" s="145">
        <f t="shared" si="0"/>
        <v>0</v>
      </c>
      <c r="P20" s="145">
        <f t="shared" si="0"/>
        <v>0</v>
      </c>
      <c r="Q20" s="145">
        <f t="shared" si="0"/>
        <v>0</v>
      </c>
    </row>
    <row r="23" spans="1:17" ht="15.75">
      <c r="A23" s="10" t="s">
        <v>479</v>
      </c>
    </row>
    <row r="24" spans="1:17">
      <c r="A24" s="30" t="s">
        <v>480</v>
      </c>
    </row>
  </sheetData>
  <mergeCells count="20">
    <mergeCell ref="N4:O4"/>
    <mergeCell ref="P4:Q4"/>
    <mergeCell ref="F4:F5"/>
    <mergeCell ref="G4:G5"/>
    <mergeCell ref="H4:H5"/>
    <mergeCell ref="I4:I5"/>
    <mergeCell ref="J4:J5"/>
    <mergeCell ref="K4:K5"/>
    <mergeCell ref="A1:Q1"/>
    <mergeCell ref="A2:E2"/>
    <mergeCell ref="A3:A5"/>
    <mergeCell ref="B3:B5"/>
    <mergeCell ref="C3:C5"/>
    <mergeCell ref="D3:D5"/>
    <mergeCell ref="E3:G3"/>
    <mergeCell ref="H3:L3"/>
    <mergeCell ref="M3:Q3"/>
    <mergeCell ref="E4:E5"/>
    <mergeCell ref="L4:L5"/>
    <mergeCell ref="M4:M5"/>
  </mergeCells>
  <pageMargins left="0.7" right="0.7" top="0.75" bottom="0.75" header="0.3" footer="0.3"/>
  <pageSetup orientation="portrait" verticalDpi="0" r:id="rId1"/>
</worksheet>
</file>

<file path=xl/worksheets/sheet18.xml><?xml version="1.0" encoding="utf-8"?>
<worksheet xmlns="http://schemas.openxmlformats.org/spreadsheetml/2006/main" xmlns:r="http://schemas.openxmlformats.org/officeDocument/2006/relationships">
  <dimension ref="A1:N18"/>
  <sheetViews>
    <sheetView topLeftCell="C1" workbookViewId="0">
      <selection activeCell="H28" sqref="H28"/>
    </sheetView>
  </sheetViews>
  <sheetFormatPr defaultRowHeight="15"/>
  <cols>
    <col min="1" max="1" width="9.140625" style="27"/>
    <col min="2" max="2" width="18.5703125" style="27" customWidth="1"/>
    <col min="3" max="3" width="9.140625" style="27"/>
    <col min="4" max="4" width="11.140625" style="27" customWidth="1"/>
    <col min="5" max="9" width="13.7109375" style="27" customWidth="1"/>
    <col min="10" max="10" width="15.42578125" style="27" customWidth="1"/>
    <col min="11" max="11" width="13.5703125" style="27" customWidth="1"/>
    <col min="12" max="12" width="12.5703125" style="27" customWidth="1"/>
    <col min="13" max="13" width="10.140625" customWidth="1"/>
    <col min="14" max="14" width="12.42578125" customWidth="1"/>
  </cols>
  <sheetData>
    <row r="1" spans="1:14">
      <c r="A1" s="843" t="s">
        <v>481</v>
      </c>
      <c r="B1" s="844"/>
      <c r="C1" s="844"/>
      <c r="D1" s="844"/>
      <c r="E1" s="844"/>
      <c r="F1" s="844"/>
      <c r="G1" s="844"/>
      <c r="H1" s="844"/>
      <c r="I1" s="844"/>
      <c r="J1" s="844"/>
      <c r="K1" s="844"/>
      <c r="L1" s="844"/>
      <c r="M1" s="844"/>
      <c r="N1" s="844"/>
    </row>
    <row r="2" spans="1:14">
      <c r="A2" s="131"/>
      <c r="B2" s="131"/>
      <c r="C2" s="131"/>
      <c r="D2" s="843" t="s">
        <v>482</v>
      </c>
      <c r="E2" s="844"/>
      <c r="F2" s="844"/>
      <c r="G2" s="844"/>
      <c r="H2" s="844"/>
      <c r="I2" s="845"/>
      <c r="J2" s="843" t="s">
        <v>483</v>
      </c>
      <c r="K2" s="844"/>
      <c r="L2" s="844"/>
      <c r="M2" s="844"/>
      <c r="N2" s="845"/>
    </row>
    <row r="3" spans="1:14" ht="120">
      <c r="A3" s="48" t="s">
        <v>10</v>
      </c>
      <c r="B3" s="48" t="s">
        <v>54</v>
      </c>
      <c r="C3" s="48" t="s">
        <v>18</v>
      </c>
      <c r="D3" s="48" t="s">
        <v>484</v>
      </c>
      <c r="E3" s="48" t="s">
        <v>485</v>
      </c>
      <c r="F3" s="48" t="s">
        <v>486</v>
      </c>
      <c r="G3" s="48" t="s">
        <v>487</v>
      </c>
      <c r="H3" s="48" t="s">
        <v>488</v>
      </c>
      <c r="I3" s="48" t="s">
        <v>489</v>
      </c>
      <c r="J3" s="48" t="s">
        <v>490</v>
      </c>
      <c r="K3" s="48" t="s">
        <v>485</v>
      </c>
      <c r="L3" s="48" t="s">
        <v>486</v>
      </c>
      <c r="M3" s="48" t="s">
        <v>491</v>
      </c>
      <c r="N3" s="48" t="s">
        <v>489</v>
      </c>
    </row>
    <row r="4" spans="1:14">
      <c r="A4" s="62"/>
      <c r="B4" s="62"/>
      <c r="C4" s="62"/>
      <c r="D4" s="62"/>
      <c r="E4" s="62"/>
      <c r="F4" s="62"/>
      <c r="G4" s="62"/>
      <c r="H4" s="62"/>
      <c r="I4" s="62"/>
      <c r="J4" s="62"/>
      <c r="K4" s="62"/>
      <c r="L4" s="62"/>
      <c r="M4" s="50"/>
      <c r="N4" s="50"/>
    </row>
    <row r="5" spans="1:14">
      <c r="A5" s="62"/>
      <c r="B5" s="62"/>
      <c r="C5" s="62"/>
      <c r="D5" s="62"/>
      <c r="E5" s="62"/>
      <c r="F5" s="62"/>
      <c r="G5" s="62"/>
      <c r="H5" s="62"/>
      <c r="I5" s="62"/>
      <c r="J5" s="62"/>
      <c r="K5" s="62"/>
      <c r="L5" s="62"/>
      <c r="M5" s="50"/>
      <c r="N5" s="50"/>
    </row>
    <row r="6" spans="1:14">
      <c r="A6" s="62"/>
      <c r="B6" s="62"/>
      <c r="C6" s="62"/>
      <c r="D6" s="62"/>
      <c r="E6" s="62"/>
      <c r="F6" s="62"/>
      <c r="G6" s="62"/>
      <c r="H6" s="62"/>
      <c r="I6" s="62"/>
      <c r="J6" s="62"/>
      <c r="K6" s="62"/>
      <c r="L6" s="62"/>
      <c r="M6" s="50"/>
      <c r="N6" s="50"/>
    </row>
    <row r="7" spans="1:14">
      <c r="A7" s="62"/>
      <c r="B7" s="62"/>
      <c r="C7" s="62"/>
      <c r="D7" s="62"/>
      <c r="E7" s="62"/>
      <c r="F7" s="62"/>
      <c r="G7" s="62"/>
      <c r="H7" s="62"/>
      <c r="I7" s="62"/>
      <c r="J7" s="62"/>
      <c r="K7" s="62"/>
      <c r="L7" s="62"/>
      <c r="M7" s="50"/>
      <c r="N7" s="50"/>
    </row>
    <row r="8" spans="1:14">
      <c r="A8" s="62"/>
      <c r="B8" s="62"/>
      <c r="C8" s="62"/>
      <c r="D8" s="62"/>
      <c r="E8" s="62"/>
      <c r="F8" s="62"/>
      <c r="G8" s="62"/>
      <c r="H8" s="62"/>
      <c r="I8" s="62"/>
      <c r="J8" s="62"/>
      <c r="K8" s="62"/>
      <c r="L8" s="62"/>
      <c r="M8" s="50"/>
      <c r="N8" s="50"/>
    </row>
    <row r="9" spans="1:14">
      <c r="A9" s="62"/>
      <c r="B9" s="62"/>
      <c r="C9" s="62"/>
      <c r="D9" s="62"/>
      <c r="E9" s="62"/>
      <c r="F9" s="62"/>
      <c r="G9" s="62"/>
      <c r="H9" s="62"/>
      <c r="I9" s="62"/>
      <c r="J9" s="62"/>
      <c r="K9" s="62"/>
      <c r="L9" s="62"/>
      <c r="M9" s="50"/>
      <c r="N9" s="50"/>
    </row>
    <row r="10" spans="1:14">
      <c r="A10" s="62"/>
      <c r="B10" s="62"/>
      <c r="C10" s="62"/>
      <c r="D10" s="62"/>
      <c r="E10" s="62"/>
      <c r="F10" s="62"/>
      <c r="G10" s="62"/>
      <c r="H10" s="62"/>
      <c r="I10" s="62"/>
      <c r="J10" s="62"/>
      <c r="K10" s="62"/>
      <c r="L10" s="62"/>
      <c r="M10" s="50"/>
      <c r="N10" s="50"/>
    </row>
    <row r="11" spans="1:14">
      <c r="A11" s="62"/>
      <c r="B11" s="62"/>
      <c r="C11" s="62"/>
      <c r="D11" s="62"/>
      <c r="E11" s="62"/>
      <c r="F11" s="62"/>
      <c r="G11" s="62"/>
      <c r="H11" s="62"/>
      <c r="I11" s="62"/>
      <c r="J11" s="62"/>
      <c r="K11" s="62"/>
      <c r="L11" s="62"/>
      <c r="M11" s="50"/>
      <c r="N11" s="50"/>
    </row>
    <row r="12" spans="1:14">
      <c r="A12" s="62"/>
      <c r="B12" s="62"/>
      <c r="C12" s="62"/>
      <c r="D12" s="62"/>
      <c r="E12" s="62"/>
      <c r="F12" s="62"/>
      <c r="G12" s="62"/>
      <c r="H12" s="62"/>
      <c r="I12" s="62"/>
      <c r="J12" s="62"/>
      <c r="K12" s="62"/>
      <c r="L12" s="62"/>
      <c r="M12" s="50"/>
      <c r="N12" s="50"/>
    </row>
    <row r="13" spans="1:14">
      <c r="A13" s="62"/>
      <c r="B13" s="62"/>
      <c r="C13" s="62"/>
      <c r="D13" s="62"/>
      <c r="E13" s="62"/>
      <c r="F13" s="62"/>
      <c r="G13" s="62"/>
      <c r="H13" s="62"/>
      <c r="I13" s="62"/>
      <c r="J13" s="62"/>
      <c r="K13" s="62"/>
      <c r="L13" s="62"/>
      <c r="M13" s="50"/>
      <c r="N13" s="50"/>
    </row>
    <row r="14" spans="1:14">
      <c r="A14" s="62"/>
      <c r="B14" s="62"/>
      <c r="C14" s="62"/>
      <c r="D14" s="62"/>
      <c r="E14" s="62"/>
      <c r="F14" s="62"/>
      <c r="G14" s="62"/>
      <c r="H14" s="62"/>
      <c r="I14" s="62"/>
      <c r="J14" s="62"/>
      <c r="K14" s="62"/>
      <c r="L14" s="62"/>
      <c r="M14" s="50"/>
      <c r="N14" s="50"/>
    </row>
    <row r="15" spans="1:14">
      <c r="A15" s="62"/>
      <c r="B15" s="62"/>
      <c r="C15" s="62"/>
      <c r="D15" s="62"/>
      <c r="E15" s="62"/>
      <c r="F15" s="62"/>
      <c r="G15" s="62"/>
      <c r="H15" s="62"/>
      <c r="I15" s="62"/>
      <c r="J15" s="62"/>
      <c r="K15" s="62"/>
      <c r="L15" s="62"/>
      <c r="M15" s="50"/>
      <c r="N15" s="50"/>
    </row>
    <row r="16" spans="1:14">
      <c r="A16" s="62"/>
      <c r="B16" s="62"/>
      <c r="C16" s="62"/>
      <c r="D16" s="62"/>
      <c r="E16" s="62"/>
      <c r="F16" s="62"/>
      <c r="G16" s="62"/>
      <c r="H16" s="62"/>
      <c r="I16" s="62"/>
      <c r="J16" s="62"/>
      <c r="K16" s="62"/>
      <c r="L16" s="62"/>
      <c r="M16" s="50"/>
      <c r="N16" s="50"/>
    </row>
    <row r="17" spans="1:14">
      <c r="A17" s="62"/>
      <c r="B17" s="62"/>
      <c r="C17" s="62"/>
      <c r="D17" s="62"/>
      <c r="E17" s="62"/>
      <c r="F17" s="62"/>
      <c r="G17" s="62"/>
      <c r="H17" s="62"/>
      <c r="I17" s="62"/>
      <c r="J17" s="62"/>
      <c r="K17" s="62"/>
      <c r="L17" s="62"/>
      <c r="M17" s="50"/>
      <c r="N17" s="50"/>
    </row>
    <row r="18" spans="1:14">
      <c r="A18" s="62"/>
      <c r="B18" s="62"/>
      <c r="C18" s="62"/>
      <c r="D18" s="62"/>
      <c r="E18" s="62"/>
      <c r="F18" s="62"/>
      <c r="G18" s="62"/>
      <c r="H18" s="62"/>
      <c r="I18" s="62"/>
      <c r="J18" s="62"/>
      <c r="K18" s="62"/>
      <c r="L18" s="62"/>
      <c r="M18" s="50"/>
      <c r="N18" s="50"/>
    </row>
  </sheetData>
  <mergeCells count="3">
    <mergeCell ref="A1:N1"/>
    <mergeCell ref="D2:I2"/>
    <mergeCell ref="J2:N2"/>
  </mergeCells>
  <pageMargins left="0.7" right="0.7" top="0.75" bottom="0.75" header="0.3" footer="0.3"/>
  <pageSetup orientation="portrait" verticalDpi="0" r:id="rId1"/>
</worksheet>
</file>

<file path=xl/worksheets/sheet19.xml><?xml version="1.0" encoding="utf-8"?>
<worksheet xmlns="http://schemas.openxmlformats.org/spreadsheetml/2006/main" xmlns:r="http://schemas.openxmlformats.org/officeDocument/2006/relationships">
  <dimension ref="A1:N67"/>
  <sheetViews>
    <sheetView workbookViewId="0">
      <selection activeCell="F13" sqref="F13"/>
    </sheetView>
  </sheetViews>
  <sheetFormatPr defaultRowHeight="15"/>
  <cols>
    <col min="2" max="2" width="56.140625" customWidth="1"/>
    <col min="3" max="3" width="20.28515625" customWidth="1"/>
    <col min="4" max="4" width="23.140625" customWidth="1"/>
    <col min="5" max="5" width="25.7109375" customWidth="1"/>
  </cols>
  <sheetData>
    <row r="1" spans="1:10" ht="15" customHeight="1">
      <c r="B1" s="846" t="s">
        <v>721</v>
      </c>
      <c r="C1" s="846"/>
      <c r="D1" s="846"/>
    </row>
    <row r="2" spans="1:10" ht="51.75">
      <c r="B2" s="367" t="s">
        <v>681</v>
      </c>
      <c r="C2" s="515" t="s">
        <v>932</v>
      </c>
      <c r="D2" s="516" t="s">
        <v>933</v>
      </c>
    </row>
    <row r="3" spans="1:10">
      <c r="B3" s="369"/>
      <c r="C3" s="370" t="s">
        <v>682</v>
      </c>
      <c r="D3" s="371" t="s">
        <v>683</v>
      </c>
    </row>
    <row r="4" spans="1:10">
      <c r="B4" s="367" t="s">
        <v>722</v>
      </c>
      <c r="C4" s="50">
        <v>9</v>
      </c>
      <c r="D4" s="368"/>
    </row>
    <row r="5" spans="1:10">
      <c r="B5" s="372" t="s">
        <v>684</v>
      </c>
      <c r="C5" s="50">
        <v>133120</v>
      </c>
      <c r="D5" s="50" t="s">
        <v>934</v>
      </c>
    </row>
    <row r="6" spans="1:10">
      <c r="B6" s="372" t="s">
        <v>685</v>
      </c>
      <c r="C6" s="50">
        <v>173057</v>
      </c>
      <c r="D6" s="50" t="s">
        <v>935</v>
      </c>
    </row>
    <row r="7" spans="1:10">
      <c r="B7" s="372" t="s">
        <v>686</v>
      </c>
      <c r="C7" s="50">
        <v>266241</v>
      </c>
      <c r="D7" s="50" t="s">
        <v>935</v>
      </c>
    </row>
    <row r="8" spans="1:10">
      <c r="B8" s="373" t="s">
        <v>687</v>
      </c>
      <c r="C8" s="374"/>
      <c r="D8" s="374"/>
    </row>
    <row r="9" spans="1:10" ht="45">
      <c r="B9" s="15" t="s">
        <v>688</v>
      </c>
      <c r="C9" s="142">
        <v>2</v>
      </c>
      <c r="D9" s="142" t="s">
        <v>936</v>
      </c>
    </row>
    <row r="10" spans="1:10" ht="30">
      <c r="B10" s="375" t="s">
        <v>689</v>
      </c>
      <c r="C10" s="62">
        <v>5015</v>
      </c>
      <c r="D10" s="376" t="s">
        <v>937</v>
      </c>
    </row>
    <row r="11" spans="1:10">
      <c r="B11" s="377" t="s">
        <v>690</v>
      </c>
      <c r="C11" s="89"/>
      <c r="D11" s="89"/>
    </row>
    <row r="13" spans="1:10" s="30" customFormat="1">
      <c r="A13" s="847" t="s">
        <v>723</v>
      </c>
      <c r="B13" s="848"/>
      <c r="C13" s="296"/>
      <c r="D13" s="296"/>
      <c r="E13" s="114"/>
      <c r="F13" s="114"/>
      <c r="G13" s="152"/>
      <c r="H13" s="152"/>
      <c r="I13" s="152"/>
      <c r="J13" s="152"/>
    </row>
    <row r="14" spans="1:10" s="30" customFormat="1">
      <c r="A14" s="297">
        <v>1</v>
      </c>
      <c r="B14" s="298" t="s">
        <v>691</v>
      </c>
      <c r="C14" s="517" t="s">
        <v>938</v>
      </c>
      <c r="D14" s="521">
        <v>0.95</v>
      </c>
      <c r="E14" s="114"/>
      <c r="F14" s="114"/>
      <c r="G14" s="152"/>
      <c r="H14" s="152"/>
      <c r="I14" s="152"/>
      <c r="J14" s="152"/>
    </row>
    <row r="15" spans="1:10" s="30" customFormat="1" ht="25.5">
      <c r="A15" s="297">
        <v>2</v>
      </c>
      <c r="B15" s="298" t="s">
        <v>692</v>
      </c>
      <c r="C15" s="518" t="s">
        <v>939</v>
      </c>
      <c r="D15" s="520">
        <v>0.95</v>
      </c>
      <c r="E15" s="114"/>
      <c r="F15" s="114"/>
      <c r="G15" s="152"/>
      <c r="H15" s="152"/>
      <c r="I15" s="152"/>
      <c r="J15" s="152"/>
    </row>
    <row r="16" spans="1:10" s="30" customFormat="1">
      <c r="A16" s="297">
        <v>3</v>
      </c>
      <c r="B16" s="298" t="s">
        <v>693</v>
      </c>
      <c r="C16" s="519" t="s">
        <v>940</v>
      </c>
      <c r="D16" s="851" t="s">
        <v>943</v>
      </c>
      <c r="E16" s="114"/>
      <c r="F16" s="114"/>
      <c r="G16" s="152"/>
      <c r="H16" s="152"/>
      <c r="I16" s="152"/>
      <c r="J16" s="152"/>
    </row>
    <row r="17" spans="1:14" s="30" customFormat="1" ht="25.5">
      <c r="A17" s="297">
        <v>4</v>
      </c>
      <c r="B17" s="298" t="s">
        <v>694</v>
      </c>
      <c r="C17" s="519" t="s">
        <v>941</v>
      </c>
      <c r="D17" s="852"/>
      <c r="E17" s="114"/>
      <c r="F17" s="114"/>
      <c r="G17" s="152"/>
      <c r="H17" s="152"/>
      <c r="I17" s="152"/>
      <c r="J17" s="152"/>
    </row>
    <row r="18" spans="1:14" s="30" customFormat="1" ht="25.5">
      <c r="A18" s="297">
        <v>5</v>
      </c>
      <c r="B18" s="298" t="s">
        <v>695</v>
      </c>
      <c r="C18" s="520"/>
      <c r="D18" s="852"/>
      <c r="E18" s="114"/>
      <c r="F18" s="114"/>
      <c r="G18" s="152"/>
      <c r="H18" s="152"/>
      <c r="I18" s="152"/>
      <c r="J18" s="152"/>
    </row>
    <row r="19" spans="1:14" s="30" customFormat="1" ht="25.5">
      <c r="A19" s="297">
        <v>6</v>
      </c>
      <c r="B19" s="298" t="s">
        <v>696</v>
      </c>
      <c r="C19" s="520"/>
      <c r="D19" s="853"/>
      <c r="E19" s="114"/>
      <c r="F19" s="114"/>
      <c r="G19" s="152"/>
      <c r="H19" s="152"/>
      <c r="I19" s="152"/>
      <c r="J19" s="152"/>
    </row>
    <row r="20" spans="1:14" s="30" customFormat="1">
      <c r="A20" s="297">
        <v>7</v>
      </c>
      <c r="B20" s="298" t="s">
        <v>697</v>
      </c>
      <c r="C20" s="296">
        <v>909912</v>
      </c>
      <c r="D20" s="299"/>
      <c r="E20" s="114"/>
      <c r="F20" s="114"/>
      <c r="G20" s="152"/>
      <c r="H20" s="152"/>
      <c r="I20" s="152"/>
      <c r="J20" s="152"/>
    </row>
    <row r="21" spans="1:14" s="30" customFormat="1">
      <c r="A21" s="297">
        <v>8</v>
      </c>
      <c r="B21" s="298" t="s">
        <v>698</v>
      </c>
      <c r="C21" s="296">
        <v>814570</v>
      </c>
      <c r="D21" s="296"/>
      <c r="E21" s="114"/>
      <c r="F21" s="114"/>
      <c r="G21" s="152"/>
      <c r="H21" s="152"/>
      <c r="I21" s="152"/>
      <c r="J21" s="152"/>
    </row>
    <row r="22" spans="1:14" s="30" customFormat="1">
      <c r="A22" s="297">
        <v>9</v>
      </c>
      <c r="B22" s="298" t="s">
        <v>294</v>
      </c>
      <c r="C22" s="296">
        <v>1.5</v>
      </c>
      <c r="D22" s="299"/>
      <c r="E22" s="114"/>
      <c r="F22" s="114"/>
      <c r="G22" s="152"/>
      <c r="H22" s="152"/>
      <c r="I22" s="152"/>
      <c r="J22" s="152"/>
    </row>
    <row r="23" spans="1:14" s="30" customFormat="1">
      <c r="A23" s="297">
        <v>10</v>
      </c>
      <c r="B23" s="298" t="s">
        <v>292</v>
      </c>
      <c r="C23" s="296" t="s">
        <v>942</v>
      </c>
      <c r="D23" s="299"/>
      <c r="E23" s="114"/>
      <c r="F23" s="114"/>
      <c r="G23" s="152"/>
      <c r="H23" s="152"/>
      <c r="I23" s="152"/>
      <c r="J23" s="152"/>
    </row>
    <row r="24" spans="1:14" s="30" customFormat="1">
      <c r="A24" s="297">
        <v>11</v>
      </c>
      <c r="B24" s="298" t="s">
        <v>699</v>
      </c>
      <c r="C24" s="296">
        <v>31.19</v>
      </c>
      <c r="D24" s="299"/>
      <c r="E24" s="114"/>
      <c r="F24" s="114"/>
      <c r="G24" s="152"/>
      <c r="H24" s="152"/>
      <c r="I24" s="152"/>
      <c r="J24" s="152"/>
    </row>
    <row r="25" spans="1:14" s="30" customFormat="1">
      <c r="A25" s="297">
        <v>12</v>
      </c>
      <c r="B25" s="298" t="s">
        <v>700</v>
      </c>
      <c r="C25" s="296">
        <v>9.06</v>
      </c>
      <c r="D25" s="296"/>
      <c r="E25" s="114"/>
      <c r="F25" s="114"/>
      <c r="G25" s="152"/>
      <c r="H25" s="152"/>
      <c r="I25" s="152"/>
      <c r="J25" s="152"/>
    </row>
    <row r="26" spans="1:14" s="30" customFormat="1">
      <c r="A26" s="114"/>
      <c r="B26" s="114"/>
      <c r="C26" s="114"/>
      <c r="D26" s="114"/>
      <c r="E26" s="114"/>
      <c r="F26" s="114"/>
      <c r="G26" s="152"/>
      <c r="H26" s="152"/>
      <c r="I26" s="152"/>
      <c r="J26" s="152"/>
    </row>
    <row r="28" spans="1:14">
      <c r="B28" s="115"/>
      <c r="C28" s="115"/>
      <c r="D28" s="115"/>
      <c r="E28" s="115"/>
      <c r="F28" s="301"/>
      <c r="G28" s="302"/>
      <c r="H28" s="301"/>
      <c r="I28" s="301"/>
      <c r="J28" s="301"/>
      <c r="K28" s="301"/>
      <c r="L28" s="301"/>
      <c r="M28" s="301"/>
      <c r="N28" s="301"/>
    </row>
    <row r="29" spans="1:14" ht="15.75">
      <c r="B29" s="116" t="s">
        <v>302</v>
      </c>
      <c r="C29" s="116"/>
      <c r="D29" s="301"/>
      <c r="E29" s="301"/>
      <c r="F29" s="301"/>
      <c r="G29" s="302"/>
      <c r="H29" s="301"/>
      <c r="I29" s="301"/>
      <c r="J29" s="301"/>
      <c r="K29" s="301"/>
      <c r="L29" s="301"/>
      <c r="M29" s="301"/>
      <c r="N29" s="301"/>
    </row>
    <row r="30" spans="1:14" ht="15.75">
      <c r="B30" s="849" t="s">
        <v>303</v>
      </c>
      <c r="C30" s="849"/>
      <c r="D30" s="849"/>
      <c r="E30" s="849"/>
      <c r="F30" s="849"/>
      <c r="G30" s="849"/>
      <c r="H30" s="849"/>
      <c r="I30" s="849"/>
      <c r="J30" s="849"/>
      <c r="K30" s="849"/>
      <c r="L30" s="849"/>
      <c r="M30" s="849"/>
      <c r="N30" s="849"/>
    </row>
    <row r="31" spans="1:14">
      <c r="B31" s="117" t="s">
        <v>304</v>
      </c>
      <c r="C31" s="117"/>
      <c r="D31" s="301"/>
      <c r="E31" s="301"/>
      <c r="F31" s="301"/>
      <c r="G31" s="302"/>
      <c r="H31" s="301"/>
      <c r="I31" s="301"/>
      <c r="J31" s="301"/>
      <c r="K31" s="301"/>
      <c r="L31" s="301"/>
      <c r="M31" s="301"/>
      <c r="N31" s="301"/>
    </row>
    <row r="32" spans="1:14">
      <c r="B32" s="118"/>
      <c r="C32" s="30"/>
      <c r="D32" s="301"/>
      <c r="E32" s="301"/>
      <c r="F32" s="301"/>
      <c r="G32" s="302"/>
      <c r="H32" s="301"/>
      <c r="I32" s="301"/>
      <c r="J32" s="301"/>
      <c r="K32" s="301"/>
      <c r="L32" s="301"/>
      <c r="M32" s="301"/>
      <c r="N32" s="301"/>
    </row>
    <row r="33" spans="2:14" ht="15.75">
      <c r="B33" s="119" t="s">
        <v>305</v>
      </c>
      <c r="C33" s="119"/>
      <c r="D33" s="301"/>
      <c r="E33" s="301"/>
      <c r="F33" s="301"/>
      <c r="G33" s="302"/>
      <c r="H33" s="301"/>
      <c r="I33" s="301"/>
      <c r="J33" s="301"/>
      <c r="K33" s="301"/>
      <c r="L33" s="301"/>
      <c r="M33" s="301"/>
      <c r="N33" s="301"/>
    </row>
    <row r="34" spans="2:14">
      <c r="B34" s="301"/>
      <c r="C34" s="301"/>
      <c r="D34" s="301"/>
      <c r="E34" s="301"/>
      <c r="F34" s="301"/>
      <c r="G34" s="302"/>
      <c r="H34" s="301"/>
      <c r="I34" s="301"/>
      <c r="J34" s="301"/>
      <c r="K34" s="301"/>
      <c r="L34" s="301"/>
      <c r="M34" s="301"/>
      <c r="N34" s="301"/>
    </row>
    <row r="35" spans="2:14">
      <c r="B35" s="850" t="s">
        <v>701</v>
      </c>
      <c r="C35" s="850"/>
      <c r="D35" s="850" t="s">
        <v>306</v>
      </c>
      <c r="E35" s="850" t="s">
        <v>307</v>
      </c>
      <c r="F35" s="120"/>
      <c r="G35" s="302"/>
      <c r="H35" s="301"/>
      <c r="I35" s="301"/>
      <c r="J35" s="301"/>
      <c r="K35" s="301"/>
      <c r="L35" s="301"/>
      <c r="M35" s="301"/>
      <c r="N35" s="301"/>
    </row>
    <row r="36" spans="2:14">
      <c r="B36" s="850"/>
      <c r="C36" s="850"/>
      <c r="D36" s="850"/>
      <c r="E36" s="850"/>
      <c r="F36" s="120"/>
      <c r="G36" s="302"/>
      <c r="H36" s="301"/>
      <c r="I36" s="301"/>
      <c r="J36" s="301"/>
      <c r="K36" s="301"/>
      <c r="L36" s="301"/>
      <c r="M36" s="301"/>
      <c r="N36" s="301"/>
    </row>
    <row r="37" spans="2:14">
      <c r="B37" s="121" t="s">
        <v>308</v>
      </c>
      <c r="C37" s="121"/>
      <c r="D37" s="122"/>
      <c r="E37" s="122"/>
      <c r="F37" s="120"/>
      <c r="G37" s="302"/>
      <c r="H37" s="301"/>
      <c r="I37" s="301"/>
      <c r="J37" s="301"/>
      <c r="K37" s="301"/>
      <c r="L37" s="301"/>
      <c r="M37" s="301"/>
      <c r="N37" s="301"/>
    </row>
    <row r="38" spans="2:14" ht="30">
      <c r="B38" s="855" t="s">
        <v>309</v>
      </c>
      <c r="C38" s="855"/>
      <c r="D38" s="123" t="s">
        <v>310</v>
      </c>
      <c r="E38" s="123" t="s">
        <v>311</v>
      </c>
      <c r="F38" s="120"/>
      <c r="G38" s="302"/>
      <c r="H38" s="301"/>
      <c r="I38" s="301"/>
      <c r="J38" s="301"/>
      <c r="K38" s="301"/>
      <c r="L38" s="301"/>
      <c r="M38" s="301"/>
      <c r="N38" s="301"/>
    </row>
    <row r="39" spans="2:14" ht="30">
      <c r="B39" s="855" t="s">
        <v>312</v>
      </c>
      <c r="C39" s="855"/>
      <c r="D39" s="123" t="s">
        <v>310</v>
      </c>
      <c r="E39" s="123" t="s">
        <v>313</v>
      </c>
      <c r="F39" s="120"/>
      <c r="G39" s="302"/>
      <c r="H39" s="301"/>
      <c r="I39" s="301"/>
      <c r="J39" s="301"/>
      <c r="K39" s="301"/>
      <c r="L39" s="301"/>
      <c r="M39" s="301"/>
      <c r="N39" s="301"/>
    </row>
    <row r="40" spans="2:14" ht="30">
      <c r="B40" s="855" t="s">
        <v>314</v>
      </c>
      <c r="C40" s="855"/>
      <c r="D40" s="123" t="s">
        <v>310</v>
      </c>
      <c r="E40" s="123" t="s">
        <v>315</v>
      </c>
      <c r="F40" s="120"/>
      <c r="G40" s="302"/>
      <c r="H40" s="301"/>
      <c r="I40" s="301"/>
      <c r="J40" s="301"/>
      <c r="K40" s="301"/>
      <c r="L40" s="301"/>
      <c r="M40" s="301"/>
      <c r="N40" s="301"/>
    </row>
    <row r="42" spans="2:14">
      <c r="B42" s="846" t="s">
        <v>702</v>
      </c>
      <c r="C42" s="846"/>
      <c r="D42" s="846"/>
    </row>
    <row r="43" spans="2:14" ht="51.75">
      <c r="B43" s="367" t="s">
        <v>703</v>
      </c>
      <c r="C43" s="515" t="s">
        <v>932</v>
      </c>
      <c r="D43" s="516" t="s">
        <v>933</v>
      </c>
    </row>
    <row r="44" spans="2:14">
      <c r="B44" s="367" t="s">
        <v>724</v>
      </c>
      <c r="C44" s="50" t="s">
        <v>944</v>
      </c>
      <c r="D44" s="368"/>
    </row>
    <row r="45" spans="2:14">
      <c r="B45" s="372" t="s">
        <v>704</v>
      </c>
      <c r="C45" s="50">
        <v>133120</v>
      </c>
      <c r="D45" s="50"/>
    </row>
    <row r="46" spans="2:14">
      <c r="B46" s="50" t="s">
        <v>705</v>
      </c>
      <c r="C46" s="50">
        <v>1091</v>
      </c>
      <c r="D46" s="50"/>
    </row>
    <row r="47" spans="2:14">
      <c r="B47" s="62" t="s">
        <v>706</v>
      </c>
      <c r="C47" s="50">
        <v>2870</v>
      </c>
      <c r="D47" s="50"/>
    </row>
    <row r="48" spans="2:14">
      <c r="B48" s="62" t="s">
        <v>707</v>
      </c>
      <c r="C48" s="50">
        <v>2870</v>
      </c>
      <c r="D48" s="50"/>
    </row>
    <row r="49" spans="2:4">
      <c r="B49" s="50" t="s">
        <v>708</v>
      </c>
      <c r="C49" s="50">
        <v>461600</v>
      </c>
      <c r="D49" s="50"/>
    </row>
    <row r="50" spans="2:4">
      <c r="B50" s="50" t="s">
        <v>709</v>
      </c>
      <c r="C50" s="50">
        <v>2302300</v>
      </c>
      <c r="D50" s="50"/>
    </row>
    <row r="53" spans="2:4">
      <c r="B53" s="846" t="s">
        <v>725</v>
      </c>
      <c r="C53" s="846"/>
      <c r="D53" s="846"/>
    </row>
    <row r="54" spans="2:4">
      <c r="B54" s="856" t="s">
        <v>710</v>
      </c>
      <c r="C54" s="856"/>
      <c r="D54" s="51"/>
    </row>
    <row r="55" spans="2:4">
      <c r="B55" s="854" t="s">
        <v>711</v>
      </c>
      <c r="C55" s="854"/>
      <c r="D55" s="854"/>
    </row>
    <row r="56" spans="2:4">
      <c r="B56" s="378" t="s">
        <v>712</v>
      </c>
      <c r="C56" s="379" t="s">
        <v>713</v>
      </c>
      <c r="D56" s="51" t="s">
        <v>714</v>
      </c>
    </row>
    <row r="57" spans="2:4" ht="28.5">
      <c r="B57" s="367" t="s">
        <v>726</v>
      </c>
      <c r="C57" s="522" t="s">
        <v>945</v>
      </c>
      <c r="D57" s="380"/>
    </row>
    <row r="58" spans="2:4">
      <c r="B58" s="367" t="s">
        <v>715</v>
      </c>
      <c r="C58" s="523" t="s">
        <v>946</v>
      </c>
      <c r="D58" s="381"/>
    </row>
    <row r="59" spans="2:4">
      <c r="B59" s="367" t="s">
        <v>716</v>
      </c>
      <c r="C59" s="523" t="s">
        <v>947</v>
      </c>
      <c r="D59" s="380"/>
    </row>
    <row r="60" spans="2:4" ht="28.5">
      <c r="B60" s="367" t="s">
        <v>717</v>
      </c>
      <c r="C60" s="49" t="s">
        <v>948</v>
      </c>
      <c r="D60" s="381"/>
    </row>
    <row r="61" spans="2:4">
      <c r="B61" s="372" t="s">
        <v>704</v>
      </c>
      <c r="C61" s="523">
        <v>112710</v>
      </c>
      <c r="D61" s="381"/>
    </row>
    <row r="62" spans="2:4">
      <c r="B62" s="367" t="s">
        <v>718</v>
      </c>
      <c r="C62" s="49">
        <v>112652</v>
      </c>
      <c r="D62" s="381"/>
    </row>
    <row r="63" spans="2:4" ht="28.5">
      <c r="B63" s="367" t="s">
        <v>719</v>
      </c>
      <c r="C63" s="49" t="s">
        <v>949</v>
      </c>
      <c r="D63" s="381"/>
    </row>
    <row r="64" spans="2:4" ht="28.5">
      <c r="B64" s="367" t="s">
        <v>720</v>
      </c>
      <c r="C64" s="49">
        <v>6</v>
      </c>
      <c r="D64" s="381"/>
    </row>
    <row r="65" spans="2:4">
      <c r="B65" s="367" t="s">
        <v>727</v>
      </c>
      <c r="C65" s="49">
        <v>25.23</v>
      </c>
      <c r="D65" s="381"/>
    </row>
    <row r="66" spans="2:4">
      <c r="B66" s="367" t="s">
        <v>728</v>
      </c>
      <c r="C66" s="49">
        <v>25.23</v>
      </c>
      <c r="D66" s="381"/>
    </row>
    <row r="67" spans="2:4">
      <c r="B67" s="382" t="s">
        <v>729</v>
      </c>
      <c r="C67" s="50"/>
      <c r="D67" s="50"/>
    </row>
  </sheetData>
  <mergeCells count="14">
    <mergeCell ref="B55:D55"/>
    <mergeCell ref="B38:C38"/>
    <mergeCell ref="B39:C39"/>
    <mergeCell ref="B40:C40"/>
    <mergeCell ref="B42:D42"/>
    <mergeCell ref="B53:D53"/>
    <mergeCell ref="B54:C54"/>
    <mergeCell ref="B1:D1"/>
    <mergeCell ref="A13:B13"/>
    <mergeCell ref="B30:N30"/>
    <mergeCell ref="B35:C36"/>
    <mergeCell ref="D35:D36"/>
    <mergeCell ref="E35:E36"/>
    <mergeCell ref="D16:D19"/>
  </mergeCells>
  <hyperlinks>
    <hyperlink ref="B31" r:id="rId1"/>
    <hyperlink ref="D2" r:id="rId2"/>
    <hyperlink ref="D43" r:id="rId3"/>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Y37"/>
  <sheetViews>
    <sheetView zoomScale="90" zoomScaleNormal="90" workbookViewId="0">
      <pane xSplit="4" ySplit="6" topLeftCell="E7" activePane="bottomRight" state="frozenSplit"/>
      <selection activeCell="R1" sqref="R1:S1048576"/>
      <selection pane="topRight" activeCell="R1" sqref="R1:S1048576"/>
      <selection pane="bottomLeft" activeCell="R1" sqref="R1:S1048576"/>
      <selection pane="bottomRight" activeCell="E18" sqref="E18"/>
    </sheetView>
  </sheetViews>
  <sheetFormatPr defaultRowHeight="15"/>
  <cols>
    <col min="1" max="1" width="9.140625" style="5"/>
    <col min="2" max="3" width="24" style="1" customWidth="1"/>
    <col min="4" max="5" width="14.42578125" style="1" customWidth="1"/>
    <col min="6" max="6" width="12.7109375" style="1" customWidth="1"/>
    <col min="7" max="7" width="14.85546875" style="1" customWidth="1"/>
    <col min="8" max="8" width="11.5703125" style="1" customWidth="1"/>
    <col min="9" max="9" width="12.5703125" style="1" customWidth="1"/>
    <col min="10" max="10" width="11.7109375" style="1" customWidth="1"/>
    <col min="11" max="11" width="12.7109375" style="1" customWidth="1"/>
    <col min="12" max="12" width="14.85546875" style="1" customWidth="1"/>
    <col min="13" max="13" width="11.7109375" style="1" customWidth="1"/>
    <col min="14" max="14" width="12.85546875" style="1" customWidth="1"/>
    <col min="15" max="15" width="11.7109375" style="1" customWidth="1"/>
    <col min="16" max="16" width="12.7109375" style="1" customWidth="1"/>
    <col min="17" max="17" width="14.85546875" style="1" customWidth="1"/>
    <col min="18" max="18" width="11.5703125" style="1" customWidth="1"/>
    <col min="19" max="19" width="12.5703125" style="1" customWidth="1"/>
    <col min="20" max="20" width="11.7109375" style="1" customWidth="1"/>
    <col min="21" max="21" width="12.7109375" style="1" customWidth="1"/>
    <col min="22" max="22" width="14.85546875" style="1" customWidth="1"/>
    <col min="23" max="23" width="11.42578125" style="1" customWidth="1"/>
    <col min="24" max="24" width="12.5703125" style="1" customWidth="1"/>
    <col min="25" max="25" width="11.7109375" style="1" customWidth="1"/>
    <col min="26" max="16384" width="9.140625" style="1"/>
  </cols>
  <sheetData>
    <row r="1" spans="1:25">
      <c r="A1" s="557" t="s">
        <v>501</v>
      </c>
      <c r="B1" s="557"/>
      <c r="C1" s="557"/>
      <c r="D1" s="557"/>
      <c r="E1" s="557"/>
      <c r="F1" s="557"/>
      <c r="G1" s="557"/>
      <c r="H1" s="557"/>
      <c r="I1" s="557"/>
      <c r="J1" s="557"/>
      <c r="K1" s="557"/>
      <c r="L1" s="557"/>
      <c r="M1" s="557"/>
      <c r="N1" s="557"/>
      <c r="O1" s="557"/>
      <c r="P1" s="557"/>
      <c r="Q1" s="557"/>
      <c r="R1" s="557"/>
      <c r="S1" s="557"/>
      <c r="T1" s="557"/>
      <c r="U1" s="557"/>
      <c r="V1" s="557"/>
      <c r="W1" s="557"/>
      <c r="X1" s="557"/>
      <c r="Y1" s="557"/>
    </row>
    <row r="2" spans="1:25" ht="15" customHeight="1">
      <c r="A2" s="541" t="s">
        <v>25</v>
      </c>
      <c r="B2" s="541"/>
      <c r="C2" s="541"/>
      <c r="D2" s="541"/>
      <c r="E2" s="541"/>
      <c r="F2" s="541"/>
      <c r="G2" s="541"/>
    </row>
    <row r="3" spans="1:25">
      <c r="A3" s="153" t="s">
        <v>502</v>
      </c>
    </row>
    <row r="4" spans="1:25">
      <c r="A4" s="153" t="s">
        <v>53</v>
      </c>
    </row>
    <row r="5" spans="1:25">
      <c r="A5" s="543" t="s">
        <v>10</v>
      </c>
      <c r="B5" s="543" t="s">
        <v>54</v>
      </c>
      <c r="C5" s="267"/>
      <c r="D5" s="543" t="s">
        <v>55</v>
      </c>
      <c r="E5" s="267"/>
      <c r="F5" s="558" t="s">
        <v>56</v>
      </c>
      <c r="G5" s="558"/>
      <c r="H5" s="558"/>
      <c r="I5" s="558"/>
      <c r="J5" s="558"/>
      <c r="K5" s="559" t="s">
        <v>57</v>
      </c>
      <c r="L5" s="559"/>
      <c r="M5" s="559"/>
      <c r="N5" s="559"/>
      <c r="O5" s="559"/>
      <c r="P5" s="560" t="s">
        <v>58</v>
      </c>
      <c r="Q5" s="560"/>
      <c r="R5" s="560"/>
      <c r="S5" s="560"/>
      <c r="T5" s="560"/>
      <c r="U5" s="561" t="s">
        <v>59</v>
      </c>
      <c r="V5" s="561"/>
      <c r="W5" s="561"/>
      <c r="X5" s="561"/>
      <c r="Y5" s="561"/>
    </row>
    <row r="6" spans="1:25" ht="90" customHeight="1">
      <c r="A6" s="543"/>
      <c r="B6" s="543"/>
      <c r="C6" s="267" t="s">
        <v>571</v>
      </c>
      <c r="D6" s="543"/>
      <c r="E6" s="268" t="s">
        <v>572</v>
      </c>
      <c r="F6" s="35" t="s">
        <v>503</v>
      </c>
      <c r="G6" s="35" t="s">
        <v>504</v>
      </c>
      <c r="H6" s="35" t="s">
        <v>505</v>
      </c>
      <c r="I6" s="35" t="s">
        <v>506</v>
      </c>
      <c r="J6" s="35" t="s">
        <v>507</v>
      </c>
      <c r="K6" s="99" t="s">
        <v>503</v>
      </c>
      <c r="L6" s="99" t="s">
        <v>508</v>
      </c>
      <c r="M6" s="99" t="s">
        <v>505</v>
      </c>
      <c r="N6" s="99" t="s">
        <v>506</v>
      </c>
      <c r="O6" s="99" t="s">
        <v>507</v>
      </c>
      <c r="P6" s="163" t="s">
        <v>503</v>
      </c>
      <c r="Q6" s="163" t="s">
        <v>508</v>
      </c>
      <c r="R6" s="163" t="s">
        <v>505</v>
      </c>
      <c r="S6" s="163" t="s">
        <v>506</v>
      </c>
      <c r="T6" s="163" t="s">
        <v>507</v>
      </c>
      <c r="U6" s="103" t="s">
        <v>573</v>
      </c>
      <c r="V6" s="103" t="s">
        <v>574</v>
      </c>
      <c r="W6" s="103" t="s">
        <v>575</v>
      </c>
      <c r="X6" s="103" t="s">
        <v>730</v>
      </c>
      <c r="Y6" s="103" t="s">
        <v>731</v>
      </c>
    </row>
    <row r="7" spans="1:25" ht="15" customHeight="1">
      <c r="A7" s="52" t="s">
        <v>60</v>
      </c>
      <c r="B7" s="53"/>
      <c r="C7" s="53"/>
      <c r="D7" s="53"/>
      <c r="E7" s="53"/>
      <c r="F7" s="53"/>
      <c r="G7" s="53"/>
      <c r="H7" s="53"/>
      <c r="I7" s="53"/>
      <c r="J7" s="53"/>
      <c r="K7" s="53"/>
      <c r="L7" s="53"/>
      <c r="M7" s="53"/>
      <c r="N7" s="53"/>
      <c r="O7" s="53"/>
      <c r="P7" s="53"/>
      <c r="Q7" s="53"/>
      <c r="R7" s="53"/>
      <c r="S7" s="53"/>
      <c r="T7" s="53"/>
      <c r="U7" s="53"/>
      <c r="V7" s="53"/>
      <c r="W7" s="53"/>
      <c r="X7" s="53"/>
      <c r="Y7" s="54"/>
    </row>
    <row r="8" spans="1:25">
      <c r="A8" s="55">
        <v>1</v>
      </c>
      <c r="B8" s="164" t="s">
        <v>739</v>
      </c>
      <c r="C8" s="164"/>
      <c r="D8" s="4">
        <v>4</v>
      </c>
      <c r="E8" s="4">
        <v>0</v>
      </c>
      <c r="F8" s="4">
        <v>19</v>
      </c>
      <c r="G8" s="4">
        <v>19</v>
      </c>
      <c r="H8" s="4">
        <v>0</v>
      </c>
      <c r="I8" s="4">
        <v>0</v>
      </c>
      <c r="J8" s="4">
        <v>0</v>
      </c>
      <c r="K8" s="4">
        <v>0</v>
      </c>
      <c r="L8" s="4">
        <v>0</v>
      </c>
      <c r="M8" s="4">
        <v>0</v>
      </c>
      <c r="N8" s="4">
        <v>0</v>
      </c>
      <c r="O8" s="4">
        <v>0</v>
      </c>
      <c r="P8" s="4">
        <v>1</v>
      </c>
      <c r="Q8" s="4">
        <v>1</v>
      </c>
      <c r="R8" s="4">
        <v>0</v>
      </c>
      <c r="S8" s="4">
        <v>0</v>
      </c>
      <c r="T8" s="4">
        <v>0</v>
      </c>
      <c r="U8" s="4">
        <v>0</v>
      </c>
      <c r="V8" s="4">
        <v>0</v>
      </c>
      <c r="W8" s="4">
        <v>0</v>
      </c>
      <c r="X8" s="4">
        <v>0</v>
      </c>
      <c r="Y8" s="4">
        <v>0</v>
      </c>
    </row>
    <row r="9" spans="1:25">
      <c r="A9" s="55">
        <v>2</v>
      </c>
      <c r="B9" s="165" t="s">
        <v>740</v>
      </c>
      <c r="C9" s="165"/>
      <c r="D9" s="4">
        <v>3</v>
      </c>
      <c r="E9" s="4">
        <v>0</v>
      </c>
      <c r="F9" s="4">
        <v>27</v>
      </c>
      <c r="G9" s="4">
        <v>27</v>
      </c>
      <c r="H9" s="4">
        <v>0</v>
      </c>
      <c r="I9" s="4">
        <v>0</v>
      </c>
      <c r="J9" s="4">
        <v>0</v>
      </c>
      <c r="K9" s="4">
        <v>0</v>
      </c>
      <c r="L9" s="4">
        <v>0</v>
      </c>
      <c r="M9" s="4">
        <v>0</v>
      </c>
      <c r="N9" s="4">
        <v>0</v>
      </c>
      <c r="O9" s="4">
        <v>0</v>
      </c>
      <c r="P9" s="4">
        <v>1</v>
      </c>
      <c r="Q9" s="4">
        <v>1</v>
      </c>
      <c r="R9" s="4">
        <v>0</v>
      </c>
      <c r="S9" s="4">
        <v>0</v>
      </c>
      <c r="T9" s="4">
        <v>0</v>
      </c>
      <c r="U9" s="4">
        <v>0</v>
      </c>
      <c r="V9" s="4">
        <v>0</v>
      </c>
      <c r="W9" s="4">
        <v>0</v>
      </c>
      <c r="X9" s="4">
        <v>0</v>
      </c>
      <c r="Y9" s="4">
        <v>0</v>
      </c>
    </row>
    <row r="10" spans="1:25">
      <c r="A10" s="55">
        <v>3</v>
      </c>
      <c r="B10" s="165" t="s">
        <v>741</v>
      </c>
      <c r="C10" s="165"/>
      <c r="D10" s="4">
        <v>5</v>
      </c>
      <c r="E10" s="4">
        <v>0</v>
      </c>
      <c r="F10" s="4">
        <v>15</v>
      </c>
      <c r="G10" s="4">
        <v>15</v>
      </c>
      <c r="H10" s="4">
        <v>0</v>
      </c>
      <c r="I10" s="4">
        <v>0</v>
      </c>
      <c r="J10" s="4">
        <v>0</v>
      </c>
      <c r="K10" s="4">
        <v>1</v>
      </c>
      <c r="L10" s="4">
        <v>1</v>
      </c>
      <c r="M10" s="4">
        <v>0</v>
      </c>
      <c r="N10" s="4">
        <v>0</v>
      </c>
      <c r="O10" s="4">
        <v>0</v>
      </c>
      <c r="P10" s="4">
        <v>0</v>
      </c>
      <c r="Q10" s="4">
        <v>0</v>
      </c>
      <c r="R10" s="4">
        <v>0</v>
      </c>
      <c r="S10" s="4">
        <v>0</v>
      </c>
      <c r="T10" s="4">
        <v>0</v>
      </c>
      <c r="U10" s="4">
        <v>0</v>
      </c>
      <c r="V10" s="4">
        <v>0</v>
      </c>
      <c r="W10" s="4">
        <v>0</v>
      </c>
      <c r="X10" s="4">
        <v>0</v>
      </c>
      <c r="Y10" s="4">
        <v>0</v>
      </c>
    </row>
    <row r="11" spans="1:25" ht="15.75" customHeight="1">
      <c r="A11" s="55">
        <v>4</v>
      </c>
      <c r="B11" s="165" t="s">
        <v>742</v>
      </c>
      <c r="C11" s="165"/>
      <c r="D11" s="388">
        <v>2</v>
      </c>
      <c r="E11" s="388">
        <v>0</v>
      </c>
      <c r="F11" s="55">
        <v>15</v>
      </c>
      <c r="G11" s="55">
        <v>15</v>
      </c>
      <c r="H11" s="55">
        <v>0</v>
      </c>
      <c r="I11" s="55">
        <v>0</v>
      </c>
      <c r="J11" s="4">
        <v>0</v>
      </c>
      <c r="K11" s="4">
        <v>0</v>
      </c>
      <c r="L11" s="4">
        <v>0</v>
      </c>
      <c r="M11" s="4">
        <v>0</v>
      </c>
      <c r="N11" s="4">
        <v>0</v>
      </c>
      <c r="O11" s="4">
        <v>0</v>
      </c>
      <c r="P11" s="4">
        <v>1</v>
      </c>
      <c r="Q11" s="4">
        <v>1</v>
      </c>
      <c r="R11" s="4">
        <v>0</v>
      </c>
      <c r="S11" s="4">
        <v>0</v>
      </c>
      <c r="T11" s="4">
        <v>0</v>
      </c>
      <c r="U11" s="44">
        <v>0</v>
      </c>
      <c r="V11" s="44">
        <v>0</v>
      </c>
      <c r="W11" s="44">
        <v>0</v>
      </c>
      <c r="X11" s="44">
        <v>0</v>
      </c>
      <c r="Y11" s="44">
        <v>0</v>
      </c>
    </row>
    <row r="12" spans="1:25">
      <c r="A12" s="562" t="s">
        <v>61</v>
      </c>
      <c r="B12" s="563"/>
      <c r="C12" s="269"/>
      <c r="D12" s="166"/>
      <c r="E12" s="166"/>
      <c r="F12" s="145">
        <f>SUM(F8:F11)</f>
        <v>76</v>
      </c>
      <c r="G12" s="145">
        <f t="shared" ref="G12:T12" si="0">SUM(G8:G11)</f>
        <v>76</v>
      </c>
      <c r="H12" s="145">
        <f t="shared" si="0"/>
        <v>0</v>
      </c>
      <c r="I12" s="145">
        <f t="shared" si="0"/>
        <v>0</v>
      </c>
      <c r="J12" s="145">
        <f t="shared" si="0"/>
        <v>0</v>
      </c>
      <c r="K12" s="145">
        <f t="shared" si="0"/>
        <v>1</v>
      </c>
      <c r="L12" s="145">
        <f t="shared" si="0"/>
        <v>1</v>
      </c>
      <c r="M12" s="145">
        <f t="shared" si="0"/>
        <v>0</v>
      </c>
      <c r="N12" s="145">
        <f t="shared" si="0"/>
        <v>0</v>
      </c>
      <c r="O12" s="145">
        <f t="shared" si="0"/>
        <v>0</v>
      </c>
      <c r="P12" s="145">
        <f t="shared" si="0"/>
        <v>3</v>
      </c>
      <c r="Q12" s="145">
        <f t="shared" si="0"/>
        <v>3</v>
      </c>
      <c r="R12" s="145">
        <f t="shared" si="0"/>
        <v>0</v>
      </c>
      <c r="S12" s="145">
        <f t="shared" si="0"/>
        <v>0</v>
      </c>
      <c r="T12" s="145">
        <f t="shared" si="0"/>
        <v>0</v>
      </c>
      <c r="U12" s="145">
        <f t="shared" ref="U12:Y12" si="1">SUM(U8:U11)</f>
        <v>0</v>
      </c>
      <c r="V12" s="145">
        <f t="shared" si="1"/>
        <v>0</v>
      </c>
      <c r="W12" s="145"/>
      <c r="X12" s="145">
        <f t="shared" si="1"/>
        <v>0</v>
      </c>
      <c r="Y12" s="145">
        <f t="shared" si="1"/>
        <v>0</v>
      </c>
    </row>
    <row r="13" spans="1:25" ht="15" customHeight="1">
      <c r="A13" s="167" t="s">
        <v>62</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9"/>
    </row>
    <row r="14" spans="1:25">
      <c r="A14" s="55">
        <v>1</v>
      </c>
      <c r="B14" s="164" t="s">
        <v>748</v>
      </c>
      <c r="C14" s="164"/>
      <c r="D14" s="388">
        <v>9</v>
      </c>
      <c r="E14" s="388">
        <v>0</v>
      </c>
      <c r="F14" s="55">
        <v>11</v>
      </c>
      <c r="G14" s="55">
        <v>11</v>
      </c>
      <c r="H14" s="55">
        <v>0</v>
      </c>
      <c r="I14" s="55">
        <v>0</v>
      </c>
      <c r="J14" s="4">
        <v>0</v>
      </c>
      <c r="K14" s="4">
        <v>0</v>
      </c>
      <c r="L14" s="4">
        <v>0</v>
      </c>
      <c r="M14" s="4">
        <v>0</v>
      </c>
      <c r="N14" s="4">
        <v>0</v>
      </c>
      <c r="O14" s="4">
        <v>0</v>
      </c>
      <c r="P14" s="4">
        <v>1</v>
      </c>
      <c r="Q14" s="4">
        <v>1</v>
      </c>
      <c r="R14" s="4">
        <v>0</v>
      </c>
      <c r="S14" s="4">
        <v>0</v>
      </c>
      <c r="T14" s="4">
        <v>0</v>
      </c>
      <c r="U14" s="44">
        <v>0</v>
      </c>
      <c r="V14" s="44">
        <v>0</v>
      </c>
      <c r="W14" s="44">
        <v>0</v>
      </c>
      <c r="X14" s="44">
        <v>0</v>
      </c>
      <c r="Y14" s="44">
        <v>0</v>
      </c>
    </row>
    <row r="15" spans="1:25">
      <c r="A15" s="55">
        <v>2</v>
      </c>
      <c r="B15" s="164" t="s">
        <v>749</v>
      </c>
      <c r="C15" s="164"/>
      <c r="D15" s="388">
        <v>4</v>
      </c>
      <c r="E15" s="388">
        <v>0</v>
      </c>
      <c r="F15" s="55">
        <v>8</v>
      </c>
      <c r="G15" s="55">
        <v>8</v>
      </c>
      <c r="H15" s="55">
        <v>0</v>
      </c>
      <c r="I15" s="55">
        <v>0</v>
      </c>
      <c r="J15" s="4">
        <v>0</v>
      </c>
      <c r="K15" s="4">
        <v>0</v>
      </c>
      <c r="L15" s="4">
        <v>0</v>
      </c>
      <c r="M15" s="4">
        <v>0</v>
      </c>
      <c r="N15" s="4">
        <v>0</v>
      </c>
      <c r="O15" s="4">
        <v>0</v>
      </c>
      <c r="P15" s="4">
        <v>0</v>
      </c>
      <c r="Q15" s="4">
        <v>0</v>
      </c>
      <c r="R15" s="4">
        <v>0</v>
      </c>
      <c r="S15" s="4">
        <v>0</v>
      </c>
      <c r="T15" s="4">
        <v>0</v>
      </c>
      <c r="U15" s="44">
        <v>0</v>
      </c>
      <c r="V15" s="44">
        <v>0</v>
      </c>
      <c r="W15" s="44">
        <v>0</v>
      </c>
      <c r="X15" s="44">
        <v>0</v>
      </c>
      <c r="Y15" s="44">
        <v>0</v>
      </c>
    </row>
    <row r="16" spans="1:25">
      <c r="A16" s="55">
        <v>3</v>
      </c>
      <c r="B16" s="164" t="s">
        <v>750</v>
      </c>
      <c r="C16" s="164"/>
      <c r="D16" s="388">
        <v>10</v>
      </c>
      <c r="E16" s="388">
        <v>0</v>
      </c>
      <c r="F16" s="55">
        <v>19</v>
      </c>
      <c r="G16" s="55">
        <v>19</v>
      </c>
      <c r="H16" s="55">
        <v>0</v>
      </c>
      <c r="I16" s="55">
        <v>0</v>
      </c>
      <c r="J16" s="4">
        <v>0</v>
      </c>
      <c r="K16" s="4">
        <v>0</v>
      </c>
      <c r="L16" s="4">
        <v>0</v>
      </c>
      <c r="M16" s="4">
        <v>0</v>
      </c>
      <c r="N16" s="4">
        <v>0</v>
      </c>
      <c r="O16" s="4">
        <v>0</v>
      </c>
      <c r="P16" s="4">
        <v>1</v>
      </c>
      <c r="Q16" s="4">
        <v>1</v>
      </c>
      <c r="R16" s="4">
        <v>0</v>
      </c>
      <c r="S16" s="4">
        <v>0</v>
      </c>
      <c r="T16" s="4">
        <v>0</v>
      </c>
      <c r="U16" s="44">
        <v>0</v>
      </c>
      <c r="V16" s="44">
        <v>0</v>
      </c>
      <c r="W16" s="44">
        <v>0</v>
      </c>
      <c r="X16" s="44">
        <v>0</v>
      </c>
      <c r="Y16" s="44">
        <v>0</v>
      </c>
    </row>
    <row r="17" spans="1:25">
      <c r="A17" s="55">
        <v>4</v>
      </c>
      <c r="B17" s="164" t="s">
        <v>751</v>
      </c>
      <c r="C17" s="164"/>
      <c r="D17" s="388">
        <v>5</v>
      </c>
      <c r="E17" s="388">
        <v>0</v>
      </c>
      <c r="F17" s="55">
        <v>7</v>
      </c>
      <c r="G17" s="55">
        <v>7</v>
      </c>
      <c r="H17" s="55">
        <v>0</v>
      </c>
      <c r="I17" s="55">
        <v>0</v>
      </c>
      <c r="J17" s="4">
        <v>0</v>
      </c>
      <c r="K17" s="4">
        <v>1</v>
      </c>
      <c r="L17" s="4">
        <v>1</v>
      </c>
      <c r="M17" s="4">
        <v>0</v>
      </c>
      <c r="N17" s="4">
        <v>0</v>
      </c>
      <c r="O17" s="4">
        <v>0</v>
      </c>
      <c r="P17" s="4">
        <v>0</v>
      </c>
      <c r="Q17" s="4">
        <v>1</v>
      </c>
      <c r="R17" s="4">
        <v>0</v>
      </c>
      <c r="S17" s="4">
        <v>0</v>
      </c>
      <c r="T17" s="4">
        <v>0</v>
      </c>
      <c r="U17" s="44">
        <v>0</v>
      </c>
      <c r="V17" s="44">
        <v>0</v>
      </c>
      <c r="W17" s="44">
        <v>0</v>
      </c>
      <c r="X17" s="44">
        <v>0</v>
      </c>
      <c r="Y17" s="44">
        <v>0</v>
      </c>
    </row>
    <row r="18" spans="1:25">
      <c r="A18" s="55">
        <v>5</v>
      </c>
      <c r="B18" s="215" t="s">
        <v>752</v>
      </c>
      <c r="C18" s="24"/>
      <c r="D18" s="388">
        <v>3</v>
      </c>
      <c r="E18" s="388">
        <v>0</v>
      </c>
      <c r="F18" s="55">
        <v>3</v>
      </c>
      <c r="G18" s="55">
        <v>3</v>
      </c>
      <c r="H18" s="55">
        <v>0</v>
      </c>
      <c r="I18" s="55">
        <v>0</v>
      </c>
      <c r="J18" s="4">
        <v>0</v>
      </c>
      <c r="K18" s="4">
        <v>1</v>
      </c>
      <c r="L18" s="4">
        <v>1</v>
      </c>
      <c r="M18" s="4">
        <v>0</v>
      </c>
      <c r="N18" s="4">
        <v>0</v>
      </c>
      <c r="O18" s="4">
        <v>0</v>
      </c>
      <c r="P18" s="4">
        <v>0</v>
      </c>
      <c r="Q18" s="4">
        <v>0</v>
      </c>
      <c r="R18" s="4">
        <v>0</v>
      </c>
      <c r="S18" s="4">
        <v>0</v>
      </c>
      <c r="T18" s="4">
        <v>0</v>
      </c>
      <c r="U18" s="44">
        <v>0</v>
      </c>
      <c r="V18" s="44">
        <v>0</v>
      </c>
      <c r="W18" s="44">
        <v>0</v>
      </c>
      <c r="X18" s="44">
        <v>0</v>
      </c>
      <c r="Y18" s="44">
        <v>0</v>
      </c>
    </row>
    <row r="19" spans="1:25">
      <c r="A19" s="562" t="s">
        <v>61</v>
      </c>
      <c r="B19" s="563"/>
      <c r="C19" s="269"/>
      <c r="D19" s="146"/>
      <c r="E19" s="146"/>
      <c r="F19" s="78">
        <f>SUM(F14:F18)</f>
        <v>48</v>
      </c>
      <c r="G19" s="78">
        <f t="shared" ref="G19:T19" si="2">SUM(G14:G18)</f>
        <v>48</v>
      </c>
      <c r="H19" s="78">
        <f t="shared" si="2"/>
        <v>0</v>
      </c>
      <c r="I19" s="78">
        <f t="shared" si="2"/>
        <v>0</v>
      </c>
      <c r="J19" s="78">
        <f t="shared" si="2"/>
        <v>0</v>
      </c>
      <c r="K19" s="78">
        <f t="shared" si="2"/>
        <v>2</v>
      </c>
      <c r="L19" s="78">
        <f t="shared" si="2"/>
        <v>2</v>
      </c>
      <c r="M19" s="78">
        <f t="shared" si="2"/>
        <v>0</v>
      </c>
      <c r="N19" s="78">
        <f t="shared" si="2"/>
        <v>0</v>
      </c>
      <c r="O19" s="78">
        <f t="shared" si="2"/>
        <v>0</v>
      </c>
      <c r="P19" s="78">
        <f t="shared" si="2"/>
        <v>2</v>
      </c>
      <c r="Q19" s="78">
        <f t="shared" si="2"/>
        <v>3</v>
      </c>
      <c r="R19" s="78">
        <f t="shared" si="2"/>
        <v>0</v>
      </c>
      <c r="S19" s="78">
        <f t="shared" si="2"/>
        <v>0</v>
      </c>
      <c r="T19" s="78">
        <f t="shared" si="2"/>
        <v>0</v>
      </c>
      <c r="U19" s="78">
        <f t="shared" ref="U19:Y19" si="3">SUM(U14:U18)</f>
        <v>0</v>
      </c>
      <c r="V19" s="78">
        <f t="shared" si="3"/>
        <v>0</v>
      </c>
      <c r="W19" s="78"/>
      <c r="X19" s="78">
        <f t="shared" si="3"/>
        <v>0</v>
      </c>
      <c r="Y19" s="78">
        <f t="shared" si="3"/>
        <v>0</v>
      </c>
    </row>
    <row r="20" spans="1:25">
      <c r="A20" s="562" t="s">
        <v>8</v>
      </c>
      <c r="B20" s="563"/>
      <c r="C20" s="269"/>
      <c r="D20" s="170"/>
      <c r="E20" s="170"/>
      <c r="F20" s="79">
        <f>SUM(F12,F19)</f>
        <v>124</v>
      </c>
      <c r="G20" s="79">
        <f t="shared" ref="G20:Y20" si="4">SUM(G12,G19)</f>
        <v>124</v>
      </c>
      <c r="H20" s="79">
        <f t="shared" si="4"/>
        <v>0</v>
      </c>
      <c r="I20" s="79">
        <f t="shared" si="4"/>
        <v>0</v>
      </c>
      <c r="J20" s="79">
        <f t="shared" si="4"/>
        <v>0</v>
      </c>
      <c r="K20" s="79">
        <f t="shared" si="4"/>
        <v>3</v>
      </c>
      <c r="L20" s="79">
        <f t="shared" si="4"/>
        <v>3</v>
      </c>
      <c r="M20" s="79">
        <f t="shared" si="4"/>
        <v>0</v>
      </c>
      <c r="N20" s="79">
        <f t="shared" si="4"/>
        <v>0</v>
      </c>
      <c r="O20" s="79">
        <f t="shared" si="4"/>
        <v>0</v>
      </c>
      <c r="P20" s="79">
        <f t="shared" si="4"/>
        <v>5</v>
      </c>
      <c r="Q20" s="79">
        <f t="shared" si="4"/>
        <v>6</v>
      </c>
      <c r="R20" s="79">
        <f t="shared" si="4"/>
        <v>0</v>
      </c>
      <c r="S20" s="79">
        <f t="shared" si="4"/>
        <v>0</v>
      </c>
      <c r="T20" s="79">
        <f t="shared" si="4"/>
        <v>0</v>
      </c>
      <c r="U20" s="79">
        <f t="shared" si="4"/>
        <v>0</v>
      </c>
      <c r="V20" s="79">
        <f t="shared" si="4"/>
        <v>0</v>
      </c>
      <c r="W20" s="79"/>
      <c r="X20" s="79">
        <f t="shared" si="4"/>
        <v>0</v>
      </c>
      <c r="Y20" s="79">
        <f t="shared" si="4"/>
        <v>0</v>
      </c>
    </row>
    <row r="21" spans="1:25">
      <c r="A21" s="564"/>
      <c r="B21" s="564"/>
      <c r="C21" s="564"/>
      <c r="D21" s="564"/>
      <c r="E21" s="564"/>
      <c r="F21" s="564"/>
      <c r="G21" s="564"/>
      <c r="H21" s="564"/>
      <c r="I21" s="564"/>
      <c r="J21" s="564"/>
      <c r="K21" s="564"/>
      <c r="L21" s="564"/>
      <c r="M21" s="564"/>
      <c r="N21" s="564"/>
      <c r="O21" s="564"/>
      <c r="P21" s="564"/>
      <c r="Q21" s="564"/>
      <c r="R21" s="564"/>
      <c r="S21" s="564"/>
      <c r="T21" s="564"/>
      <c r="U21" s="564"/>
      <c r="V21" s="564"/>
      <c r="W21" s="564"/>
      <c r="X21" s="564"/>
      <c r="Y21" s="564"/>
    </row>
    <row r="22" spans="1:25">
      <c r="A22" s="171" t="s">
        <v>63</v>
      </c>
      <c r="B22" s="31"/>
      <c r="C22" s="31"/>
      <c r="D22" s="31"/>
      <c r="E22" s="31"/>
    </row>
    <row r="23" spans="1:25" ht="124.5" customHeight="1">
      <c r="A23" s="565" t="s">
        <v>64</v>
      </c>
      <c r="B23" s="565"/>
      <c r="C23" s="565"/>
      <c r="D23" s="565"/>
      <c r="E23" s="31"/>
      <c r="F23" s="31"/>
      <c r="G23" s="31"/>
      <c r="H23" s="31"/>
      <c r="I23" s="31"/>
      <c r="J23" s="31"/>
      <c r="K23" s="31"/>
      <c r="L23" s="31"/>
      <c r="M23" s="31"/>
      <c r="N23" s="31"/>
      <c r="O23" s="31"/>
      <c r="P23" s="31"/>
      <c r="Q23" s="31"/>
      <c r="R23" s="31"/>
      <c r="S23" s="31"/>
      <c r="T23" s="31"/>
      <c r="U23" s="31"/>
      <c r="V23" s="31"/>
      <c r="W23" s="31"/>
      <c r="X23" s="31"/>
      <c r="Y23" s="31"/>
    </row>
    <row r="24" spans="1:25">
      <c r="A24" s="31"/>
      <c r="B24" s="31"/>
      <c r="C24" s="31"/>
      <c r="D24" s="31"/>
      <c r="E24" s="31"/>
    </row>
    <row r="25" spans="1:25">
      <c r="A25" s="171" t="s">
        <v>65</v>
      </c>
      <c r="B25" s="31"/>
      <c r="C25" s="31"/>
      <c r="D25" s="31"/>
      <c r="E25" s="31"/>
    </row>
    <row r="26" spans="1:25" ht="108.75" customHeight="1">
      <c r="A26" s="556" t="s">
        <v>66</v>
      </c>
      <c r="B26" s="556"/>
      <c r="C26" s="556"/>
      <c r="D26" s="556"/>
      <c r="E26" s="172"/>
      <c r="F26" s="172"/>
      <c r="G26" s="172"/>
      <c r="H26" s="172"/>
      <c r="I26" s="172"/>
      <c r="J26" s="172"/>
      <c r="K26" s="172"/>
      <c r="L26" s="172"/>
      <c r="M26" s="172"/>
      <c r="N26" s="172"/>
      <c r="O26" s="172"/>
      <c r="P26" s="172"/>
      <c r="Q26" s="172"/>
      <c r="R26" s="172"/>
      <c r="S26" s="172"/>
      <c r="T26" s="172"/>
      <c r="U26" s="172"/>
      <c r="V26" s="172"/>
      <c r="W26" s="172"/>
      <c r="X26" s="172"/>
      <c r="Y26" s="172"/>
    </row>
    <row r="27" spans="1:25">
      <c r="A27" s="31"/>
      <c r="B27" s="31"/>
      <c r="C27" s="31"/>
      <c r="D27" s="31"/>
      <c r="E27" s="31"/>
    </row>
    <row r="28" spans="1:25">
      <c r="A28" s="171" t="s">
        <v>67</v>
      </c>
      <c r="B28" s="31"/>
      <c r="C28" s="31"/>
      <c r="D28" s="31"/>
      <c r="E28" s="31"/>
    </row>
    <row r="29" spans="1:25" ht="105" customHeight="1">
      <c r="A29" s="566" t="s">
        <v>509</v>
      </c>
      <c r="B29" s="566"/>
      <c r="C29" s="566"/>
      <c r="D29" s="566"/>
      <c r="E29" s="270"/>
      <c r="F29" s="31"/>
      <c r="G29" s="31"/>
      <c r="H29" s="31"/>
      <c r="I29" s="31"/>
      <c r="J29" s="31"/>
      <c r="K29" s="31"/>
      <c r="L29" s="31"/>
      <c r="M29" s="31"/>
      <c r="N29" s="31"/>
      <c r="O29" s="31"/>
      <c r="P29" s="31"/>
      <c r="Q29" s="31"/>
      <c r="R29" s="31"/>
      <c r="S29" s="31"/>
      <c r="T29" s="31"/>
      <c r="U29" s="31"/>
      <c r="V29" s="31"/>
      <c r="W29" s="31"/>
      <c r="X29" s="31"/>
      <c r="Y29" s="31"/>
    </row>
    <row r="30" spans="1:25" ht="64.5" customHeight="1">
      <c r="A30" s="565" t="s">
        <v>68</v>
      </c>
      <c r="B30" s="565"/>
      <c r="C30" s="565"/>
      <c r="D30" s="565"/>
      <c r="E30" s="31"/>
      <c r="F30" s="31"/>
      <c r="G30" s="31"/>
      <c r="H30" s="31"/>
      <c r="I30" s="31"/>
      <c r="J30" s="31"/>
      <c r="K30" s="31"/>
      <c r="L30" s="31"/>
      <c r="M30" s="31"/>
      <c r="N30" s="31"/>
      <c r="O30" s="31"/>
      <c r="P30" s="31"/>
      <c r="Q30" s="31"/>
      <c r="R30" s="31"/>
      <c r="S30" s="31"/>
      <c r="T30" s="31"/>
      <c r="U30" s="31"/>
      <c r="V30" s="31"/>
      <c r="W30" s="31"/>
      <c r="X30" s="31"/>
      <c r="Y30" s="31"/>
    </row>
    <row r="31" spans="1:25" ht="90" customHeight="1">
      <c r="A31" s="567" t="s">
        <v>510</v>
      </c>
      <c r="B31" s="567"/>
      <c r="C31" s="567"/>
      <c r="D31" s="567"/>
      <c r="E31" s="271"/>
      <c r="F31" s="31"/>
      <c r="G31" s="31"/>
      <c r="H31" s="31"/>
      <c r="I31" s="31"/>
      <c r="J31" s="31"/>
      <c r="K31" s="31"/>
      <c r="L31" s="31"/>
      <c r="M31" s="31"/>
      <c r="N31" s="31"/>
      <c r="O31" s="31"/>
      <c r="P31" s="31"/>
      <c r="Q31" s="31"/>
      <c r="R31" s="31"/>
      <c r="S31" s="31"/>
      <c r="T31" s="31"/>
      <c r="U31" s="31"/>
      <c r="V31" s="31"/>
      <c r="W31" s="31"/>
      <c r="X31" s="31"/>
      <c r="Y31" s="31"/>
    </row>
    <row r="32" spans="1:25" ht="30.75" customHeight="1">
      <c r="A32" s="556" t="s">
        <v>69</v>
      </c>
      <c r="B32" s="556"/>
      <c r="C32" s="556"/>
      <c r="D32" s="556"/>
      <c r="E32" s="172"/>
      <c r="F32" s="172"/>
      <c r="G32" s="172"/>
      <c r="H32" s="172"/>
      <c r="I32" s="172"/>
      <c r="J32" s="172"/>
      <c r="K32" s="172"/>
      <c r="L32" s="172"/>
      <c r="M32" s="172"/>
      <c r="N32" s="172"/>
      <c r="O32" s="172"/>
      <c r="P32" s="172"/>
      <c r="Q32" s="172"/>
      <c r="R32" s="172"/>
      <c r="S32" s="172"/>
      <c r="T32" s="172"/>
      <c r="U32" s="172"/>
      <c r="V32" s="172"/>
      <c r="W32" s="172"/>
      <c r="X32" s="172"/>
      <c r="Y32" s="172"/>
    </row>
    <row r="33" spans="1:25">
      <c r="A33" s="31"/>
      <c r="B33" s="31"/>
      <c r="C33" s="31"/>
      <c r="D33" s="31"/>
      <c r="E33" s="31"/>
    </row>
    <row r="34" spans="1:25">
      <c r="A34" s="171" t="s">
        <v>70</v>
      </c>
      <c r="B34" s="31"/>
      <c r="C34" s="31"/>
      <c r="D34" s="31"/>
      <c r="E34" s="31"/>
    </row>
    <row r="35" spans="1:25" ht="216" customHeight="1">
      <c r="A35" s="565" t="s">
        <v>71</v>
      </c>
      <c r="B35" s="565"/>
      <c r="C35" s="565"/>
      <c r="D35" s="565"/>
      <c r="E35" s="31"/>
      <c r="F35" s="31"/>
      <c r="G35" s="31"/>
      <c r="H35" s="31"/>
      <c r="I35" s="31"/>
      <c r="J35" s="31"/>
      <c r="K35" s="31"/>
      <c r="L35" s="31"/>
      <c r="M35" s="31"/>
      <c r="N35" s="31"/>
      <c r="O35" s="31"/>
      <c r="P35" s="31"/>
      <c r="Q35" s="31"/>
      <c r="R35" s="31"/>
      <c r="S35" s="31"/>
      <c r="T35" s="31"/>
      <c r="U35" s="31"/>
      <c r="V35" s="31"/>
      <c r="W35" s="31"/>
      <c r="X35" s="31"/>
      <c r="Y35" s="31"/>
    </row>
    <row r="37" spans="1:25">
      <c r="A37" s="1"/>
    </row>
  </sheetData>
  <mergeCells count="20">
    <mergeCell ref="A29:D29"/>
    <mergeCell ref="A30:D30"/>
    <mergeCell ref="A31:D31"/>
    <mergeCell ref="A32:D32"/>
    <mergeCell ref="A35:D35"/>
    <mergeCell ref="A26:D26"/>
    <mergeCell ref="A1:Y1"/>
    <mergeCell ref="A2:G2"/>
    <mergeCell ref="A5:A6"/>
    <mergeCell ref="B5:B6"/>
    <mergeCell ref="D5:D6"/>
    <mergeCell ref="F5:J5"/>
    <mergeCell ref="K5:O5"/>
    <mergeCell ref="P5:T5"/>
    <mergeCell ref="U5:Y5"/>
    <mergeCell ref="A12:B12"/>
    <mergeCell ref="A19:B19"/>
    <mergeCell ref="A20:B20"/>
    <mergeCell ref="A21:Y21"/>
    <mergeCell ref="A23:D23"/>
  </mergeCells>
  <hyperlinks>
    <hyperlink ref="A31" r:id="rId1"/>
  </hyperlinks>
  <printOptions horizontalCentered="1"/>
  <pageMargins left="0.2" right="0.2" top="0.5" bottom="0.5" header="0.3" footer="0.3"/>
  <pageSetup paperSize="9" scale="88" orientation="landscape" r:id="rId2"/>
</worksheet>
</file>

<file path=xl/worksheets/sheet3.xml><?xml version="1.0" encoding="utf-8"?>
<worksheet xmlns="http://schemas.openxmlformats.org/spreadsheetml/2006/main" xmlns:r="http://schemas.openxmlformats.org/officeDocument/2006/relationships">
  <dimension ref="A1:AL24"/>
  <sheetViews>
    <sheetView zoomScale="90" zoomScaleNormal="90" zoomScaleSheetLayoutView="100" workbookViewId="0">
      <pane xSplit="3" ySplit="5" topLeftCell="Z6" activePane="bottomRight" state="frozenSplit"/>
      <selection activeCell="R1" sqref="R1:S1048576"/>
      <selection pane="topRight" activeCell="R1" sqref="R1:S1048576"/>
      <selection pane="bottomLeft" activeCell="R1" sqref="R1:S1048576"/>
      <selection pane="bottomRight" activeCell="E14" sqref="E14"/>
    </sheetView>
  </sheetViews>
  <sheetFormatPr defaultRowHeight="15"/>
  <cols>
    <col min="1" max="1" width="6" customWidth="1"/>
    <col min="2" max="2" width="23.5703125" customWidth="1"/>
    <col min="3" max="3" width="25.140625" customWidth="1"/>
    <col min="4" max="4" width="14.140625" customWidth="1"/>
    <col min="5" max="5" width="13.7109375" customWidth="1"/>
    <col min="6" max="6" width="18.140625" customWidth="1"/>
    <col min="7" max="7" width="9.140625" customWidth="1"/>
    <col min="8" max="8" width="10.42578125" customWidth="1"/>
    <col min="9" max="9" width="11.7109375" customWidth="1"/>
    <col min="10" max="11" width="9.5703125" customWidth="1"/>
    <col min="12" max="12" width="11.7109375" customWidth="1"/>
    <col min="13" max="13" width="12.28515625" customWidth="1"/>
    <col min="14" max="14" width="13.85546875" customWidth="1"/>
    <col min="15" max="15" width="10.5703125" customWidth="1"/>
    <col min="16" max="17" width="9.85546875" customWidth="1"/>
    <col min="18" max="18" width="12" customWidth="1"/>
    <col min="19" max="19" width="12.140625" customWidth="1"/>
    <col min="20" max="20" width="10.5703125" customWidth="1"/>
    <col min="21" max="21" width="10.140625" customWidth="1"/>
    <col min="22" max="22" width="10.28515625" customWidth="1"/>
    <col min="23" max="24" width="10" customWidth="1"/>
    <col min="25" max="26" width="11.140625" customWidth="1"/>
    <col min="32" max="32" width="12.5703125" customWidth="1"/>
    <col min="33" max="33" width="11.5703125" customWidth="1"/>
    <col min="36" max="37" width="15.5703125" customWidth="1"/>
    <col min="38" max="38" width="23.7109375" customWidth="1"/>
  </cols>
  <sheetData>
    <row r="1" spans="1:38" ht="18.75">
      <c r="A1" s="568" t="s">
        <v>72</v>
      </c>
      <c r="B1" s="569"/>
      <c r="C1" s="569"/>
      <c r="D1" s="569"/>
      <c r="E1" s="569"/>
      <c r="F1" s="569"/>
      <c r="G1" s="569"/>
      <c r="H1" s="569"/>
      <c r="I1" s="569"/>
      <c r="J1" s="569"/>
      <c r="K1" s="569"/>
      <c r="L1" s="569"/>
      <c r="M1" s="569"/>
      <c r="N1" s="569"/>
      <c r="O1" s="569"/>
      <c r="P1" s="569"/>
      <c r="Q1" s="569"/>
      <c r="R1" s="569"/>
      <c r="S1" s="569"/>
      <c r="T1" s="569"/>
      <c r="U1" s="569"/>
      <c r="V1" s="569"/>
      <c r="W1" s="569"/>
      <c r="X1" s="569"/>
      <c r="Y1" s="569"/>
      <c r="Z1" s="569"/>
      <c r="AA1" s="569"/>
      <c r="AB1" s="569"/>
      <c r="AC1" s="569"/>
      <c r="AD1" s="569"/>
      <c r="AE1" s="569"/>
      <c r="AF1" s="569"/>
      <c r="AG1" s="569"/>
      <c r="AH1" s="569"/>
      <c r="AI1" s="569"/>
      <c r="AJ1" s="569"/>
      <c r="AK1" s="569"/>
      <c r="AL1" s="569"/>
    </row>
    <row r="2" spans="1:38" ht="18.75" customHeight="1">
      <c r="A2" s="541" t="s">
        <v>25</v>
      </c>
      <c r="B2" s="541"/>
      <c r="C2" s="541"/>
      <c r="D2" s="541"/>
      <c r="E2" s="541"/>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row>
    <row r="3" spans="1:38" s="5" customFormat="1" ht="18.75" customHeight="1">
      <c r="A3" s="570" t="s">
        <v>28</v>
      </c>
      <c r="B3" s="570" t="s">
        <v>54</v>
      </c>
      <c r="C3" s="570" t="s">
        <v>73</v>
      </c>
      <c r="D3" s="573" t="s">
        <v>511</v>
      </c>
      <c r="E3" s="573" t="s">
        <v>75</v>
      </c>
      <c r="F3" s="573" t="s">
        <v>512</v>
      </c>
      <c r="G3" s="576" t="s">
        <v>77</v>
      </c>
      <c r="H3" s="577"/>
      <c r="I3" s="578"/>
      <c r="J3" s="582" t="s">
        <v>513</v>
      </c>
      <c r="K3" s="582"/>
      <c r="L3" s="582"/>
      <c r="M3" s="582"/>
      <c r="N3" s="582"/>
      <c r="O3" s="582"/>
      <c r="P3" s="582"/>
      <c r="Q3" s="582"/>
      <c r="R3" s="582"/>
      <c r="S3" s="582"/>
      <c r="T3" s="582"/>
      <c r="U3" s="582"/>
      <c r="V3" s="582"/>
      <c r="W3" s="582"/>
      <c r="X3" s="582"/>
      <c r="Y3" s="582"/>
      <c r="Z3" s="582"/>
      <c r="AA3" s="582"/>
      <c r="AB3" s="582"/>
      <c r="AC3" s="582"/>
      <c r="AD3" s="582"/>
      <c r="AE3" s="582"/>
      <c r="AF3" s="582"/>
      <c r="AG3" s="582"/>
      <c r="AH3" s="582"/>
      <c r="AI3" s="582"/>
      <c r="AJ3" s="584" t="s">
        <v>78</v>
      </c>
      <c r="AK3" s="584"/>
      <c r="AL3" s="585" t="s">
        <v>79</v>
      </c>
    </row>
    <row r="4" spans="1:38" s="5" customFormat="1">
      <c r="A4" s="571"/>
      <c r="B4" s="571"/>
      <c r="C4" s="571"/>
      <c r="D4" s="574"/>
      <c r="E4" s="574"/>
      <c r="F4" s="574"/>
      <c r="G4" s="579"/>
      <c r="H4" s="580"/>
      <c r="I4" s="581"/>
      <c r="J4" s="588" t="s">
        <v>19</v>
      </c>
      <c r="K4" s="589"/>
      <c r="L4" s="589"/>
      <c r="M4" s="589"/>
      <c r="N4" s="589"/>
      <c r="O4" s="590"/>
      <c r="P4" s="591" t="s">
        <v>26</v>
      </c>
      <c r="Q4" s="592"/>
      <c r="R4" s="592"/>
      <c r="S4" s="592"/>
      <c r="T4" s="592"/>
      <c r="U4" s="592"/>
      <c r="V4" s="593"/>
      <c r="W4" s="594" t="s">
        <v>80</v>
      </c>
      <c r="X4" s="595"/>
      <c r="Y4" s="595"/>
      <c r="Z4" s="595"/>
      <c r="AA4" s="595"/>
      <c r="AB4" s="595"/>
      <c r="AC4" s="596"/>
      <c r="AD4" s="597" t="s">
        <v>81</v>
      </c>
      <c r="AE4" s="598"/>
      <c r="AF4" s="598"/>
      <c r="AG4" s="598"/>
      <c r="AH4" s="598"/>
      <c r="AI4" s="173" t="s">
        <v>82</v>
      </c>
      <c r="AJ4" s="174" t="s">
        <v>83</v>
      </c>
      <c r="AK4" s="174" t="s">
        <v>84</v>
      </c>
      <c r="AL4" s="586"/>
    </row>
    <row r="5" spans="1:38" s="1" customFormat="1" ht="60" customHeight="1">
      <c r="A5" s="572"/>
      <c r="B5" s="572"/>
      <c r="C5" s="572"/>
      <c r="D5" s="575"/>
      <c r="E5" s="575"/>
      <c r="F5" s="575"/>
      <c r="G5" s="36" t="s">
        <v>85</v>
      </c>
      <c r="H5" s="36" t="s">
        <v>86</v>
      </c>
      <c r="I5" s="36" t="s">
        <v>87</v>
      </c>
      <c r="J5" s="175" t="s">
        <v>88</v>
      </c>
      <c r="K5" s="175" t="s">
        <v>514</v>
      </c>
      <c r="L5" s="175" t="s">
        <v>515</v>
      </c>
      <c r="M5" s="175" t="s">
        <v>516</v>
      </c>
      <c r="N5" s="175" t="s">
        <v>517</v>
      </c>
      <c r="O5" s="175" t="s">
        <v>89</v>
      </c>
      <c r="P5" s="176" t="s">
        <v>88</v>
      </c>
      <c r="Q5" s="176" t="s">
        <v>514</v>
      </c>
      <c r="R5" s="176" t="s">
        <v>515</v>
      </c>
      <c r="S5" s="176" t="s">
        <v>516</v>
      </c>
      <c r="T5" s="176" t="s">
        <v>517</v>
      </c>
      <c r="U5" s="176" t="s">
        <v>90</v>
      </c>
      <c r="V5" s="176" t="s">
        <v>89</v>
      </c>
      <c r="W5" s="177" t="s">
        <v>88</v>
      </c>
      <c r="X5" s="177" t="s">
        <v>514</v>
      </c>
      <c r="Y5" s="177" t="s">
        <v>515</v>
      </c>
      <c r="Z5" s="177" t="s">
        <v>516</v>
      </c>
      <c r="AA5" s="177" t="s">
        <v>517</v>
      </c>
      <c r="AB5" s="177" t="s">
        <v>90</v>
      </c>
      <c r="AC5" s="177" t="s">
        <v>89</v>
      </c>
      <c r="AD5" s="178" t="s">
        <v>88</v>
      </c>
      <c r="AE5" s="178" t="s">
        <v>514</v>
      </c>
      <c r="AF5" s="178" t="s">
        <v>515</v>
      </c>
      <c r="AG5" s="178" t="s">
        <v>516</v>
      </c>
      <c r="AH5" s="178" t="s">
        <v>517</v>
      </c>
      <c r="AI5" s="178" t="s">
        <v>91</v>
      </c>
      <c r="AJ5" s="179" t="s">
        <v>518</v>
      </c>
      <c r="AK5" s="179" t="s">
        <v>518</v>
      </c>
      <c r="AL5" s="587"/>
    </row>
    <row r="6" spans="1:38" s="1" customFormat="1" ht="15" customHeight="1">
      <c r="A6" s="180" t="s">
        <v>92</v>
      </c>
      <c r="B6" s="181"/>
      <c r="C6" s="182"/>
      <c r="D6" s="183"/>
      <c r="E6" s="583"/>
      <c r="F6" s="583"/>
      <c r="G6" s="583"/>
      <c r="H6" s="183"/>
      <c r="I6" s="183"/>
      <c r="J6" s="183"/>
      <c r="K6" s="183"/>
      <c r="L6" s="183"/>
      <c r="M6" s="183"/>
      <c r="N6" s="183"/>
      <c r="O6" s="183"/>
      <c r="P6" s="183"/>
      <c r="Q6" s="183"/>
      <c r="R6" s="183"/>
      <c r="S6" s="183"/>
      <c r="T6" s="183"/>
      <c r="U6" s="183"/>
      <c r="V6" s="183"/>
      <c r="W6" s="184"/>
      <c r="X6" s="184"/>
      <c r="Y6" s="184"/>
      <c r="Z6" s="184"/>
      <c r="AA6" s="184"/>
      <c r="AB6" s="184"/>
      <c r="AC6" s="184"/>
      <c r="AD6" s="184"/>
      <c r="AE6" s="184"/>
      <c r="AF6" s="184"/>
      <c r="AG6" s="184"/>
      <c r="AH6" s="184"/>
      <c r="AI6" s="184"/>
      <c r="AJ6" s="184"/>
      <c r="AK6" s="184"/>
      <c r="AL6" s="184"/>
    </row>
    <row r="7" spans="1:38" s="1" customFormat="1">
      <c r="A7" s="44">
        <v>1</v>
      </c>
      <c r="B7" s="141" t="s">
        <v>748</v>
      </c>
      <c r="C7" s="216" t="s">
        <v>744</v>
      </c>
      <c r="D7" s="389" t="s">
        <v>753</v>
      </c>
      <c r="E7" s="389" t="s">
        <v>754</v>
      </c>
      <c r="F7" s="390" t="s">
        <v>755</v>
      </c>
      <c r="G7" s="391">
        <v>14</v>
      </c>
      <c r="H7" s="391">
        <v>12</v>
      </c>
      <c r="I7" s="391">
        <v>2</v>
      </c>
      <c r="J7" s="391">
        <v>0</v>
      </c>
      <c r="K7" s="391">
        <v>4</v>
      </c>
      <c r="L7" s="392">
        <v>0</v>
      </c>
      <c r="M7" s="392">
        <v>0</v>
      </c>
      <c r="N7" s="393">
        <f t="shared" ref="N7:N8" si="0">K7+M7</f>
        <v>4</v>
      </c>
      <c r="O7" s="391">
        <v>0</v>
      </c>
      <c r="P7" s="391">
        <v>0</v>
      </c>
      <c r="Q7" s="391">
        <v>0</v>
      </c>
      <c r="R7" s="391">
        <v>0</v>
      </c>
      <c r="S7" s="391">
        <v>0</v>
      </c>
      <c r="T7" s="144">
        <f t="shared" ref="T7:T8" si="1">Q7+S7</f>
        <v>0</v>
      </c>
      <c r="U7" s="391">
        <v>0</v>
      </c>
      <c r="V7" s="391">
        <v>0</v>
      </c>
      <c r="W7" s="394">
        <v>0</v>
      </c>
      <c r="X7" s="394">
        <v>2</v>
      </c>
      <c r="Y7" s="394">
        <v>11</v>
      </c>
      <c r="Z7" s="394">
        <v>11</v>
      </c>
      <c r="AA7" s="144">
        <f t="shared" ref="AA7:AA8" si="2">X7+Z7</f>
        <v>13</v>
      </c>
      <c r="AB7" s="394">
        <v>0</v>
      </c>
      <c r="AC7" s="394">
        <v>13</v>
      </c>
      <c r="AD7" s="394">
        <v>0</v>
      </c>
      <c r="AE7" s="394">
        <v>0</v>
      </c>
      <c r="AF7" s="394">
        <v>7</v>
      </c>
      <c r="AG7" s="394">
        <v>7</v>
      </c>
      <c r="AH7" s="144">
        <f t="shared" ref="AH7:AH8" si="3">AE7+AG7</f>
        <v>7</v>
      </c>
      <c r="AI7" s="49" t="s">
        <v>745</v>
      </c>
      <c r="AJ7" s="394">
        <v>3</v>
      </c>
      <c r="AK7" s="394">
        <v>0</v>
      </c>
      <c r="AL7" s="394"/>
    </row>
    <row r="8" spans="1:38" s="1" customFormat="1">
      <c r="A8" s="44">
        <v>2</v>
      </c>
      <c r="B8" s="141" t="s">
        <v>738</v>
      </c>
      <c r="C8" s="216" t="s">
        <v>744</v>
      </c>
      <c r="D8" s="389" t="s">
        <v>753</v>
      </c>
      <c r="E8" s="395" t="s">
        <v>756</v>
      </c>
      <c r="F8" s="390" t="s">
        <v>757</v>
      </c>
      <c r="G8" s="391">
        <v>8</v>
      </c>
      <c r="H8" s="391">
        <v>2</v>
      </c>
      <c r="I8" s="391">
        <v>2</v>
      </c>
      <c r="J8" s="391">
        <v>0</v>
      </c>
      <c r="K8" s="391">
        <v>1</v>
      </c>
      <c r="L8" s="392">
        <v>0</v>
      </c>
      <c r="M8" s="392">
        <v>0</v>
      </c>
      <c r="N8" s="393">
        <f t="shared" si="0"/>
        <v>1</v>
      </c>
      <c r="O8" s="391">
        <v>1</v>
      </c>
      <c r="P8" s="391">
        <v>1</v>
      </c>
      <c r="Q8" s="391">
        <v>1</v>
      </c>
      <c r="R8" s="391">
        <v>0</v>
      </c>
      <c r="S8" s="391">
        <v>0</v>
      </c>
      <c r="T8" s="144">
        <f t="shared" si="1"/>
        <v>1</v>
      </c>
      <c r="U8" s="391">
        <v>1</v>
      </c>
      <c r="V8" s="391">
        <v>1</v>
      </c>
      <c r="W8" s="394">
        <v>0</v>
      </c>
      <c r="X8" s="394">
        <v>0</v>
      </c>
      <c r="Y8" s="394">
        <v>8</v>
      </c>
      <c r="Z8" s="394">
        <v>8</v>
      </c>
      <c r="AA8" s="144">
        <f t="shared" si="2"/>
        <v>8</v>
      </c>
      <c r="AB8" s="394">
        <v>0</v>
      </c>
      <c r="AC8" s="394">
        <v>5</v>
      </c>
      <c r="AD8" s="394">
        <v>1</v>
      </c>
      <c r="AE8" s="394">
        <v>0</v>
      </c>
      <c r="AF8" s="394">
        <v>3</v>
      </c>
      <c r="AG8" s="394">
        <v>3</v>
      </c>
      <c r="AH8" s="144">
        <f t="shared" si="3"/>
        <v>3</v>
      </c>
      <c r="AI8" s="49" t="s">
        <v>745</v>
      </c>
      <c r="AJ8" s="394">
        <v>8</v>
      </c>
      <c r="AK8" s="394">
        <v>0</v>
      </c>
      <c r="AL8" s="396" t="s">
        <v>758</v>
      </c>
    </row>
    <row r="9" spans="1:38" s="1" customFormat="1">
      <c r="A9" s="44">
        <v>3</v>
      </c>
      <c r="B9" s="141" t="s">
        <v>740</v>
      </c>
      <c r="C9" s="216" t="s">
        <v>745</v>
      </c>
      <c r="D9" s="389" t="s">
        <v>753</v>
      </c>
      <c r="E9" s="18" t="s">
        <v>759</v>
      </c>
      <c r="F9" s="397" t="s">
        <v>760</v>
      </c>
      <c r="G9" s="396">
        <v>7</v>
      </c>
      <c r="H9" s="144">
        <v>0</v>
      </c>
      <c r="I9" s="144">
        <v>0</v>
      </c>
      <c r="J9" s="144">
        <v>0</v>
      </c>
      <c r="K9" s="144">
        <v>0</v>
      </c>
      <c r="L9" s="144">
        <v>1</v>
      </c>
      <c r="M9" s="144">
        <v>1</v>
      </c>
      <c r="N9" s="144">
        <v>1</v>
      </c>
      <c r="O9" s="144">
        <v>1</v>
      </c>
      <c r="P9" s="144">
        <f>M9+O9</f>
        <v>2</v>
      </c>
      <c r="Q9" s="144">
        <v>1</v>
      </c>
      <c r="R9" s="144">
        <v>1</v>
      </c>
      <c r="S9" s="144">
        <v>1</v>
      </c>
      <c r="T9" s="144">
        <v>1</v>
      </c>
      <c r="U9" s="144">
        <v>1</v>
      </c>
      <c r="V9" s="144">
        <f>S9+U9</f>
        <v>2</v>
      </c>
      <c r="W9" s="144">
        <v>1</v>
      </c>
      <c r="X9" s="144">
        <v>1</v>
      </c>
      <c r="Y9" s="144">
        <v>7</v>
      </c>
      <c r="Z9" s="144">
        <v>0</v>
      </c>
      <c r="AA9" s="144">
        <v>6</v>
      </c>
      <c r="AB9" s="144">
        <v>6</v>
      </c>
      <c r="AC9" s="144">
        <v>6</v>
      </c>
      <c r="AD9" s="144">
        <v>6</v>
      </c>
      <c r="AE9" s="144">
        <v>6</v>
      </c>
      <c r="AF9" s="144">
        <v>5</v>
      </c>
      <c r="AG9" s="144">
        <v>5</v>
      </c>
      <c r="AH9" s="144">
        <v>10</v>
      </c>
      <c r="AI9" s="396" t="s">
        <v>745</v>
      </c>
      <c r="AJ9" s="144">
        <v>0</v>
      </c>
      <c r="AK9" s="396">
        <v>0</v>
      </c>
      <c r="AL9" s="144"/>
    </row>
    <row r="10" spans="1:38" s="1" customFormat="1">
      <c r="A10" s="44">
        <v>4</v>
      </c>
      <c r="B10" s="398" t="s">
        <v>739</v>
      </c>
      <c r="C10" s="216" t="s">
        <v>745</v>
      </c>
      <c r="D10" s="397" t="s">
        <v>753</v>
      </c>
      <c r="E10" s="397" t="s">
        <v>761</v>
      </c>
      <c r="F10" s="399" t="s">
        <v>762</v>
      </c>
      <c r="G10" s="144">
        <v>7</v>
      </c>
      <c r="H10" s="396">
        <v>0</v>
      </c>
      <c r="I10" s="144">
        <v>0</v>
      </c>
      <c r="J10" s="144">
        <v>0</v>
      </c>
      <c r="K10" s="144">
        <v>1</v>
      </c>
      <c r="L10" s="144">
        <v>0</v>
      </c>
      <c r="M10" s="144">
        <v>1</v>
      </c>
      <c r="N10" s="144">
        <v>2</v>
      </c>
      <c r="O10" s="144">
        <v>0</v>
      </c>
      <c r="P10" s="144">
        <v>0</v>
      </c>
      <c r="Q10" s="144">
        <v>1</v>
      </c>
      <c r="R10" s="144">
        <v>0</v>
      </c>
      <c r="S10" s="144">
        <v>0</v>
      </c>
      <c r="T10" s="144">
        <v>1</v>
      </c>
      <c r="U10" s="144">
        <v>1</v>
      </c>
      <c r="V10" s="144">
        <v>1</v>
      </c>
      <c r="W10" s="144">
        <v>1</v>
      </c>
      <c r="X10" s="144">
        <v>0</v>
      </c>
      <c r="Y10" s="144">
        <v>0</v>
      </c>
      <c r="Z10" s="144">
        <v>6</v>
      </c>
      <c r="AA10" s="396">
        <v>6</v>
      </c>
      <c r="AB10" s="144">
        <v>5</v>
      </c>
      <c r="AC10" s="144">
        <v>6</v>
      </c>
      <c r="AD10" s="144">
        <v>0</v>
      </c>
      <c r="AE10" s="144">
        <v>0</v>
      </c>
      <c r="AF10" s="144">
        <v>0</v>
      </c>
      <c r="AG10" s="144">
        <v>5</v>
      </c>
      <c r="AH10" s="144">
        <v>5</v>
      </c>
      <c r="AI10" s="396" t="s">
        <v>746</v>
      </c>
      <c r="AJ10" s="396">
        <v>0</v>
      </c>
      <c r="AK10" s="396">
        <v>0</v>
      </c>
      <c r="AL10" s="396" t="s">
        <v>763</v>
      </c>
    </row>
    <row r="11" spans="1:38" s="1" customFormat="1">
      <c r="A11" s="44">
        <v>5</v>
      </c>
      <c r="B11" s="398" t="s">
        <v>764</v>
      </c>
      <c r="C11" s="389" t="s">
        <v>745</v>
      </c>
      <c r="D11" s="216" t="s">
        <v>753</v>
      </c>
      <c r="E11" s="389" t="s">
        <v>765</v>
      </c>
      <c r="F11" s="399" t="s">
        <v>766</v>
      </c>
      <c r="G11" s="44">
        <v>5</v>
      </c>
      <c r="H11" s="44">
        <v>3</v>
      </c>
      <c r="I11" s="44">
        <v>0</v>
      </c>
      <c r="J11" s="44">
        <v>0</v>
      </c>
      <c r="K11" s="44">
        <v>1</v>
      </c>
      <c r="L11" s="4">
        <v>0</v>
      </c>
      <c r="M11" s="4">
        <v>0</v>
      </c>
      <c r="N11" s="400">
        <f t="shared" ref="N11" si="4">K11+M11</f>
        <v>1</v>
      </c>
      <c r="O11" s="44">
        <v>1</v>
      </c>
      <c r="P11" s="44"/>
      <c r="Q11" s="44">
        <v>0</v>
      </c>
      <c r="R11" s="44">
        <v>0</v>
      </c>
      <c r="S11" s="44">
        <v>0</v>
      </c>
      <c r="T11" s="400">
        <f t="shared" ref="T11" si="5">Q11+S11</f>
        <v>0</v>
      </c>
      <c r="U11" s="44">
        <v>1</v>
      </c>
      <c r="V11" s="44">
        <v>0</v>
      </c>
      <c r="W11" s="44"/>
      <c r="X11" s="44">
        <v>0</v>
      </c>
      <c r="Y11" s="151">
        <v>0</v>
      </c>
      <c r="Z11" s="151">
        <v>7</v>
      </c>
      <c r="AA11" s="144">
        <f t="shared" ref="AA11" si="6">X11+Z11</f>
        <v>7</v>
      </c>
      <c r="AB11" s="151">
        <v>1</v>
      </c>
      <c r="AC11" s="151">
        <v>7</v>
      </c>
      <c r="AD11" s="151"/>
      <c r="AE11" s="151"/>
      <c r="AF11" s="151"/>
      <c r="AG11" s="151">
        <v>2</v>
      </c>
      <c r="AH11" s="186">
        <f t="shared" ref="AH11" si="7">AE11+AG11</f>
        <v>2</v>
      </c>
      <c r="AI11" s="151">
        <v>1</v>
      </c>
      <c r="AJ11" s="151">
        <v>5</v>
      </c>
      <c r="AK11" s="151">
        <v>1</v>
      </c>
      <c r="AL11" s="151"/>
    </row>
    <row r="12" spans="1:38" s="1" customFormat="1" ht="15" customHeight="1">
      <c r="A12" s="180" t="s">
        <v>93</v>
      </c>
      <c r="B12" s="181"/>
      <c r="C12" s="182"/>
      <c r="D12" s="9"/>
      <c r="E12" s="188"/>
      <c r="F12" s="188"/>
      <c r="G12" s="188"/>
      <c r="H12" s="188"/>
      <c r="I12" s="188"/>
      <c r="J12" s="188"/>
      <c r="K12" s="188"/>
      <c r="L12" s="188"/>
      <c r="M12" s="188"/>
      <c r="N12" s="188"/>
      <c r="O12" s="188"/>
      <c r="P12" s="188"/>
      <c r="Q12" s="188"/>
      <c r="R12" s="188"/>
      <c r="S12" s="188"/>
      <c r="T12" s="188"/>
      <c r="U12" s="188"/>
      <c r="V12" s="188"/>
      <c r="W12" s="184"/>
      <c r="X12" s="184"/>
      <c r="Y12" s="184"/>
      <c r="Z12" s="184"/>
      <c r="AA12" s="184"/>
      <c r="AB12" s="184"/>
      <c r="AC12" s="184"/>
      <c r="AD12" s="184"/>
      <c r="AE12" s="184"/>
      <c r="AF12" s="184"/>
      <c r="AG12" s="184"/>
      <c r="AH12" s="184"/>
      <c r="AI12" s="184"/>
      <c r="AJ12" s="184"/>
      <c r="AK12" s="184"/>
      <c r="AL12" s="184"/>
    </row>
    <row r="13" spans="1:38" s="1" customFormat="1">
      <c r="A13" s="44"/>
      <c r="B13" s="187"/>
      <c r="C13" s="189"/>
      <c r="D13" s="23"/>
      <c r="E13" s="187"/>
      <c r="F13" s="55"/>
      <c r="G13" s="13"/>
      <c r="H13" s="13"/>
      <c r="I13" s="13"/>
      <c r="J13" s="13"/>
      <c r="K13" s="13"/>
      <c r="L13" s="55"/>
      <c r="M13" s="55"/>
      <c r="N13" s="185">
        <f>K13+M13</f>
        <v>0</v>
      </c>
      <c r="O13" s="13"/>
      <c r="P13" s="13"/>
      <c r="Q13" s="13"/>
      <c r="R13" s="13"/>
      <c r="S13" s="13"/>
      <c r="T13" s="185">
        <f>Q13+S13</f>
        <v>0</v>
      </c>
      <c r="U13" s="13"/>
      <c r="V13" s="13"/>
      <c r="W13" s="3"/>
      <c r="X13" s="3"/>
      <c r="Y13" s="3"/>
      <c r="Z13" s="3"/>
      <c r="AA13" s="186">
        <f>X13+Z13</f>
        <v>0</v>
      </c>
      <c r="AB13" s="3"/>
      <c r="AC13" s="3"/>
      <c r="AD13" s="3"/>
      <c r="AE13" s="3"/>
      <c r="AF13" s="3"/>
      <c r="AG13" s="3"/>
      <c r="AH13" s="186">
        <f>AE13+AG13</f>
        <v>0</v>
      </c>
      <c r="AI13" s="3"/>
      <c r="AJ13" s="3"/>
      <c r="AK13" s="3"/>
      <c r="AL13" s="3"/>
    </row>
    <row r="14" spans="1:38" s="1" customFormat="1">
      <c r="A14" s="44"/>
      <c r="B14" s="187"/>
      <c r="C14" s="189"/>
      <c r="D14" s="23"/>
      <c r="E14" s="187"/>
      <c r="F14" s="55"/>
      <c r="G14" s="13"/>
      <c r="H14" s="13"/>
      <c r="I14" s="13"/>
      <c r="J14" s="13"/>
      <c r="K14" s="13"/>
      <c r="L14" s="55"/>
      <c r="M14" s="55"/>
      <c r="N14" s="185">
        <f t="shared" ref="N14:N16" si="8">K14+M14</f>
        <v>0</v>
      </c>
      <c r="O14" s="13"/>
      <c r="P14" s="13"/>
      <c r="Q14" s="13"/>
      <c r="R14" s="13"/>
      <c r="S14" s="13"/>
      <c r="T14" s="185">
        <f t="shared" ref="T14:T16" si="9">Q14+S14</f>
        <v>0</v>
      </c>
      <c r="U14" s="13"/>
      <c r="V14" s="13"/>
      <c r="W14" s="3"/>
      <c r="X14" s="3"/>
      <c r="Y14" s="3"/>
      <c r="Z14" s="3"/>
      <c r="AA14" s="186">
        <f t="shared" ref="AA14:AA16" si="10">X14+Z14</f>
        <v>0</v>
      </c>
      <c r="AB14" s="3"/>
      <c r="AC14" s="3"/>
      <c r="AD14" s="3"/>
      <c r="AE14" s="3"/>
      <c r="AF14" s="3"/>
      <c r="AG14" s="3"/>
      <c r="AH14" s="186">
        <f t="shared" ref="AH14:AH16" si="11">AE14+AG14</f>
        <v>0</v>
      </c>
      <c r="AI14" s="3"/>
      <c r="AJ14" s="3"/>
      <c r="AK14" s="3"/>
      <c r="AL14" s="3"/>
    </row>
    <row r="15" spans="1:38" s="1" customFormat="1">
      <c r="A15" s="44"/>
      <c r="B15" s="187"/>
      <c r="C15" s="189"/>
      <c r="D15" s="23"/>
      <c r="E15" s="187"/>
      <c r="F15" s="55"/>
      <c r="G15" s="13"/>
      <c r="H15" s="190"/>
      <c r="I15" s="190"/>
      <c r="J15" s="190"/>
      <c r="K15" s="190"/>
      <c r="L15" s="191"/>
      <c r="M15" s="191"/>
      <c r="N15" s="185">
        <f t="shared" si="8"/>
        <v>0</v>
      </c>
      <c r="O15" s="190"/>
      <c r="P15" s="190"/>
      <c r="Q15" s="190"/>
      <c r="R15" s="190"/>
      <c r="S15" s="190"/>
      <c r="T15" s="185">
        <f t="shared" si="9"/>
        <v>0</v>
      </c>
      <c r="U15" s="190"/>
      <c r="V15" s="190"/>
      <c r="W15" s="192"/>
      <c r="X15" s="192"/>
      <c r="Y15" s="3"/>
      <c r="Z15" s="3"/>
      <c r="AA15" s="186">
        <f t="shared" si="10"/>
        <v>0</v>
      </c>
      <c r="AB15" s="3"/>
      <c r="AC15" s="3"/>
      <c r="AD15" s="3"/>
      <c r="AE15" s="3"/>
      <c r="AF15" s="3"/>
      <c r="AG15" s="3"/>
      <c r="AH15" s="186">
        <f t="shared" si="11"/>
        <v>0</v>
      </c>
      <c r="AI15" s="3"/>
      <c r="AJ15" s="3"/>
      <c r="AK15" s="3"/>
      <c r="AL15" s="3"/>
    </row>
    <row r="16" spans="1:38" s="1" customFormat="1">
      <c r="A16" s="44"/>
      <c r="B16" s="187"/>
      <c r="C16" s="189"/>
      <c r="D16" s="23"/>
      <c r="E16" s="187"/>
      <c r="F16" s="55"/>
      <c r="G16" s="13"/>
      <c r="H16" s="13"/>
      <c r="I16" s="13"/>
      <c r="J16" s="13"/>
      <c r="K16" s="13"/>
      <c r="L16" s="55"/>
      <c r="M16" s="55"/>
      <c r="N16" s="185">
        <f t="shared" si="8"/>
        <v>0</v>
      </c>
      <c r="O16" s="13"/>
      <c r="P16" s="13"/>
      <c r="Q16" s="13"/>
      <c r="R16" s="13"/>
      <c r="S16" s="13"/>
      <c r="T16" s="185">
        <f t="shared" si="9"/>
        <v>0</v>
      </c>
      <c r="U16" s="13"/>
      <c r="V16" s="13"/>
      <c r="W16" s="3"/>
      <c r="X16" s="3"/>
      <c r="Y16" s="3"/>
      <c r="Z16" s="3"/>
      <c r="AA16" s="186">
        <f t="shared" si="10"/>
        <v>0</v>
      </c>
      <c r="AB16" s="3"/>
      <c r="AC16" s="3"/>
      <c r="AD16" s="3"/>
      <c r="AE16" s="3"/>
      <c r="AF16" s="3"/>
      <c r="AG16" s="3"/>
      <c r="AH16" s="186">
        <f t="shared" si="11"/>
        <v>0</v>
      </c>
      <c r="AI16" s="3"/>
      <c r="AJ16" s="3"/>
      <c r="AK16" s="3"/>
      <c r="AL16" s="3"/>
    </row>
    <row r="17" spans="1:38" s="1" customFormat="1" ht="15.75" customHeight="1">
      <c r="A17" s="180" t="s">
        <v>519</v>
      </c>
      <c r="B17" s="181"/>
      <c r="C17" s="182"/>
      <c r="D17" s="9"/>
      <c r="E17" s="188"/>
      <c r="F17" s="188"/>
      <c r="G17" s="188"/>
      <c r="H17" s="188"/>
      <c r="I17" s="188"/>
      <c r="J17" s="188"/>
      <c r="K17" s="188"/>
      <c r="L17" s="188"/>
      <c r="M17" s="188"/>
      <c r="N17" s="188"/>
      <c r="O17" s="188"/>
      <c r="P17" s="188"/>
      <c r="Q17" s="188"/>
      <c r="R17" s="188"/>
      <c r="S17" s="188"/>
      <c r="T17" s="188"/>
      <c r="U17" s="188"/>
      <c r="V17" s="188"/>
      <c r="W17" s="184"/>
      <c r="X17" s="184"/>
      <c r="Y17" s="184"/>
      <c r="Z17" s="184"/>
      <c r="AA17" s="184"/>
      <c r="AB17" s="184"/>
      <c r="AC17" s="184"/>
      <c r="AD17" s="184"/>
      <c r="AE17" s="184"/>
      <c r="AF17" s="184"/>
      <c r="AG17" s="184"/>
      <c r="AH17" s="184"/>
      <c r="AI17" s="184"/>
      <c r="AJ17" s="184"/>
      <c r="AK17" s="184"/>
      <c r="AL17" s="184"/>
    </row>
    <row r="18" spans="1:38" s="1" customFormat="1">
      <c r="A18" s="44"/>
      <c r="B18" s="187"/>
      <c r="C18" s="189"/>
      <c r="D18" s="23"/>
      <c r="E18" s="187"/>
      <c r="F18" s="55"/>
      <c r="G18" s="13"/>
      <c r="H18" s="13"/>
      <c r="I18" s="13"/>
      <c r="J18" s="13"/>
      <c r="K18" s="13"/>
      <c r="L18" s="55"/>
      <c r="M18" s="55"/>
      <c r="N18" s="185">
        <f>K18+M18</f>
        <v>0</v>
      </c>
      <c r="O18" s="13"/>
      <c r="P18" s="13"/>
      <c r="Q18" s="13"/>
      <c r="R18" s="13"/>
      <c r="S18" s="13"/>
      <c r="T18" s="185">
        <f>Q18+S18</f>
        <v>0</v>
      </c>
      <c r="U18" s="13"/>
      <c r="V18" s="13"/>
      <c r="W18" s="19"/>
      <c r="X18" s="19"/>
      <c r="Y18" s="3"/>
      <c r="Z18" s="3"/>
      <c r="AA18" s="186">
        <f>X18+Z18</f>
        <v>0</v>
      </c>
      <c r="AB18" s="3"/>
      <c r="AC18" s="3"/>
      <c r="AD18" s="3"/>
      <c r="AE18" s="3"/>
      <c r="AF18" s="3"/>
      <c r="AG18" s="3"/>
      <c r="AH18" s="186">
        <f>AE18+AG18</f>
        <v>0</v>
      </c>
      <c r="AI18" s="3"/>
      <c r="AJ18" s="3"/>
      <c r="AK18" s="3"/>
      <c r="AL18" s="3"/>
    </row>
    <row r="19" spans="1:38" s="1" customFormat="1">
      <c r="A19" s="44"/>
      <c r="B19" s="187"/>
      <c r="C19" s="189"/>
      <c r="D19" s="23"/>
      <c r="E19" s="187"/>
      <c r="F19" s="55"/>
      <c r="G19" s="13"/>
      <c r="H19" s="13"/>
      <c r="I19" s="13"/>
      <c r="J19" s="13"/>
      <c r="K19" s="13"/>
      <c r="L19" s="55"/>
      <c r="M19" s="55"/>
      <c r="N19" s="185">
        <f t="shared" ref="N19:N20" si="12">K19+M19</f>
        <v>0</v>
      </c>
      <c r="O19" s="13"/>
      <c r="P19" s="13"/>
      <c r="Q19" s="13"/>
      <c r="R19" s="13"/>
      <c r="S19" s="13"/>
      <c r="T19" s="185">
        <f t="shared" ref="T19:T20" si="13">Q19+S19</f>
        <v>0</v>
      </c>
      <c r="U19" s="13"/>
      <c r="V19" s="13"/>
      <c r="W19" s="19"/>
      <c r="X19" s="19"/>
      <c r="Y19" s="3"/>
      <c r="Z19" s="3"/>
      <c r="AA19" s="186">
        <f t="shared" ref="AA19:AA20" si="14">X19+Z19</f>
        <v>0</v>
      </c>
      <c r="AB19" s="3"/>
      <c r="AC19" s="3"/>
      <c r="AD19" s="3"/>
      <c r="AE19" s="3"/>
      <c r="AF19" s="3"/>
      <c r="AG19" s="3"/>
      <c r="AH19" s="186">
        <f t="shared" ref="AH19:AH20" si="15">AE19+AG19</f>
        <v>0</v>
      </c>
      <c r="AI19" s="3"/>
      <c r="AJ19" s="3"/>
      <c r="AK19" s="3"/>
      <c r="AL19" s="3"/>
    </row>
    <row r="20" spans="1:38" s="1" customFormat="1">
      <c r="A20" s="44"/>
      <c r="B20" s="187"/>
      <c r="C20" s="189"/>
      <c r="D20" s="23"/>
      <c r="E20" s="187"/>
      <c r="F20" s="55"/>
      <c r="G20" s="13"/>
      <c r="H20" s="13"/>
      <c r="I20" s="13"/>
      <c r="J20" s="13"/>
      <c r="K20" s="13"/>
      <c r="L20" s="55"/>
      <c r="M20" s="55"/>
      <c r="N20" s="185">
        <f t="shared" si="12"/>
        <v>0</v>
      </c>
      <c r="O20" s="13"/>
      <c r="P20" s="13"/>
      <c r="Q20" s="13"/>
      <c r="R20" s="13"/>
      <c r="S20" s="13"/>
      <c r="T20" s="185">
        <f t="shared" si="13"/>
        <v>0</v>
      </c>
      <c r="U20" s="13"/>
      <c r="V20" s="13"/>
      <c r="W20" s="19"/>
      <c r="X20" s="19"/>
      <c r="Y20" s="3"/>
      <c r="Z20" s="3"/>
      <c r="AA20" s="186">
        <f t="shared" si="14"/>
        <v>0</v>
      </c>
      <c r="AB20" s="3"/>
      <c r="AC20" s="3"/>
      <c r="AD20" s="3"/>
      <c r="AE20" s="3"/>
      <c r="AF20" s="3"/>
      <c r="AG20" s="3"/>
      <c r="AH20" s="186">
        <f t="shared" si="15"/>
        <v>0</v>
      </c>
      <c r="AI20" s="3"/>
      <c r="AJ20" s="3"/>
      <c r="AK20" s="3"/>
      <c r="AL20" s="3"/>
    </row>
    <row r="21" spans="1:38" s="1" customFormat="1">
      <c r="A21" s="46" t="s">
        <v>5</v>
      </c>
      <c r="B21" s="59"/>
      <c r="C21" s="150"/>
      <c r="D21" s="44"/>
      <c r="E21" s="150"/>
      <c r="F21" s="150"/>
      <c r="G21" s="185">
        <f>SUM(G7:G11,G13:G16,G18:G20)</f>
        <v>41</v>
      </c>
      <c r="H21" s="185">
        <f t="shared" ref="H21:AK21" si="16">SUM(H7:H11,H13:H16,H18:H20)</f>
        <v>17</v>
      </c>
      <c r="I21" s="185">
        <f t="shared" si="16"/>
        <v>4</v>
      </c>
      <c r="J21" s="185">
        <f t="shared" si="16"/>
        <v>0</v>
      </c>
      <c r="K21" s="185">
        <f t="shared" si="16"/>
        <v>7</v>
      </c>
      <c r="L21" s="185">
        <f t="shared" si="16"/>
        <v>1</v>
      </c>
      <c r="M21" s="185">
        <f t="shared" si="16"/>
        <v>2</v>
      </c>
      <c r="N21" s="185">
        <f t="shared" si="16"/>
        <v>9</v>
      </c>
      <c r="O21" s="185">
        <f t="shared" si="16"/>
        <v>3</v>
      </c>
      <c r="P21" s="185">
        <f t="shared" si="16"/>
        <v>3</v>
      </c>
      <c r="Q21" s="185">
        <f t="shared" si="16"/>
        <v>3</v>
      </c>
      <c r="R21" s="185">
        <f t="shared" si="16"/>
        <v>1</v>
      </c>
      <c r="S21" s="185">
        <f t="shared" si="16"/>
        <v>1</v>
      </c>
      <c r="T21" s="185">
        <f t="shared" si="16"/>
        <v>3</v>
      </c>
      <c r="U21" s="185">
        <f t="shared" si="16"/>
        <v>4</v>
      </c>
      <c r="V21" s="185">
        <f t="shared" si="16"/>
        <v>4</v>
      </c>
      <c r="W21" s="185">
        <f t="shared" si="16"/>
        <v>2</v>
      </c>
      <c r="X21" s="185">
        <f t="shared" si="16"/>
        <v>3</v>
      </c>
      <c r="Y21" s="185">
        <f t="shared" si="16"/>
        <v>26</v>
      </c>
      <c r="Z21" s="185">
        <f t="shared" si="16"/>
        <v>32</v>
      </c>
      <c r="AA21" s="185">
        <f t="shared" si="16"/>
        <v>40</v>
      </c>
      <c r="AB21" s="185">
        <f t="shared" si="16"/>
        <v>12</v>
      </c>
      <c r="AC21" s="185">
        <f t="shared" si="16"/>
        <v>37</v>
      </c>
      <c r="AD21" s="185">
        <f t="shared" si="16"/>
        <v>7</v>
      </c>
      <c r="AE21" s="185">
        <f t="shared" si="16"/>
        <v>6</v>
      </c>
      <c r="AF21" s="185">
        <f t="shared" si="16"/>
        <v>15</v>
      </c>
      <c r="AG21" s="185">
        <f t="shared" si="16"/>
        <v>22</v>
      </c>
      <c r="AH21" s="185">
        <f t="shared" si="16"/>
        <v>27</v>
      </c>
      <c r="AI21" s="185">
        <f t="shared" si="16"/>
        <v>1</v>
      </c>
      <c r="AJ21" s="185">
        <f t="shared" si="16"/>
        <v>16</v>
      </c>
      <c r="AK21" s="185">
        <f t="shared" si="16"/>
        <v>1</v>
      </c>
      <c r="AL21" s="3"/>
    </row>
    <row r="22" spans="1:38" s="1" customFormat="1"/>
    <row r="23" spans="1:38" s="1" customFormat="1" ht="45">
      <c r="B23" s="31" t="s">
        <v>520</v>
      </c>
    </row>
    <row r="24" spans="1:38" s="1" customFormat="1"/>
  </sheetData>
  <mergeCells count="17">
    <mergeCell ref="E6:G6"/>
    <mergeCell ref="AJ3:AK3"/>
    <mergeCell ref="AL3:AL5"/>
    <mergeCell ref="J4:O4"/>
    <mergeCell ref="P4:V4"/>
    <mergeCell ref="W4:AC4"/>
    <mergeCell ref="AD4:AH4"/>
    <mergeCell ref="A1:AL1"/>
    <mergeCell ref="A2:E2"/>
    <mergeCell ref="A3:A5"/>
    <mergeCell ref="B3:B5"/>
    <mergeCell ref="C3:C5"/>
    <mergeCell ref="D3:D5"/>
    <mergeCell ref="E3:E5"/>
    <mergeCell ref="F3:F5"/>
    <mergeCell ref="G3:I4"/>
    <mergeCell ref="J3:AI3"/>
  </mergeCells>
  <printOptions horizontalCentered="1"/>
  <pageMargins left="0" right="0" top="0.75" bottom="0.5" header="0.3" footer="0.3"/>
  <pageSetup paperSize="9" scale="56" orientation="landscape" r:id="rId1"/>
</worksheet>
</file>

<file path=xl/worksheets/sheet4.xml><?xml version="1.0" encoding="utf-8"?>
<worksheet xmlns="http://schemas.openxmlformats.org/spreadsheetml/2006/main" xmlns:r="http://schemas.openxmlformats.org/officeDocument/2006/relationships">
  <dimension ref="A1:BA19"/>
  <sheetViews>
    <sheetView zoomScale="90" zoomScaleNormal="90" zoomScaleSheetLayoutView="100" workbookViewId="0">
      <pane xSplit="3" ySplit="5" topLeftCell="D6" activePane="bottomRight" state="frozenSplit"/>
      <selection activeCell="R1" sqref="R1:S1048576"/>
      <selection pane="topRight" activeCell="R1" sqref="R1:S1048576"/>
      <selection pane="bottomLeft" activeCell="R1" sqref="R1:S1048576"/>
      <selection pane="bottomRight" activeCell="F12" sqref="F12"/>
    </sheetView>
  </sheetViews>
  <sheetFormatPr defaultRowHeight="15"/>
  <cols>
    <col min="1" max="1" width="6" customWidth="1"/>
    <col min="2" max="2" width="21.140625" customWidth="1"/>
    <col min="3" max="3" width="22.42578125" customWidth="1"/>
    <col min="4" max="4" width="15.42578125" customWidth="1"/>
    <col min="5" max="5" width="13.7109375" customWidth="1"/>
    <col min="6" max="6" width="18.140625" customWidth="1"/>
    <col min="12" max="12" width="13.140625" customWidth="1"/>
    <col min="13" max="14" width="13.140625" style="206" customWidth="1"/>
    <col min="25" max="30" width="10.7109375" customWidth="1"/>
    <col min="45" max="47" width="17.7109375" customWidth="1"/>
    <col min="48" max="53" width="10.7109375" customWidth="1"/>
  </cols>
  <sheetData>
    <row r="1" spans="1:53" s="17" customFormat="1" ht="33.75" customHeight="1">
      <c r="A1" s="599" t="s">
        <v>521</v>
      </c>
      <c r="B1" s="600"/>
      <c r="C1" s="600"/>
      <c r="D1" s="193"/>
      <c r="E1" s="193"/>
      <c r="F1" s="193"/>
      <c r="G1" s="193"/>
      <c r="H1" s="193"/>
      <c r="I1" s="193"/>
      <c r="J1" s="193"/>
      <c r="K1" s="193"/>
      <c r="L1" s="193"/>
      <c r="M1" s="194"/>
      <c r="N1" s="194"/>
      <c r="O1" s="193"/>
      <c r="P1" s="193"/>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O1" s="193"/>
      <c r="AP1" s="193"/>
      <c r="AQ1" s="193"/>
      <c r="AR1" s="193"/>
      <c r="AS1" s="193"/>
      <c r="AT1" s="193"/>
      <c r="AU1" s="193"/>
      <c r="AV1" s="193"/>
      <c r="AW1" s="193"/>
      <c r="AX1" s="193"/>
      <c r="AY1" s="193"/>
      <c r="AZ1" s="193"/>
      <c r="BA1" s="193"/>
    </row>
    <row r="2" spans="1:53" s="17" customFormat="1" ht="17.25" customHeight="1">
      <c r="A2" s="541" t="s">
        <v>25</v>
      </c>
      <c r="B2" s="541"/>
      <c r="C2" s="541"/>
      <c r="D2" s="541"/>
      <c r="E2" s="541"/>
      <c r="F2" s="195"/>
      <c r="G2" s="193"/>
      <c r="H2" s="193"/>
      <c r="I2" s="193"/>
      <c r="J2" s="193"/>
      <c r="K2" s="193"/>
      <c r="L2" s="195"/>
      <c r="M2" s="196"/>
      <c r="N2" s="196"/>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5"/>
      <c r="AT2" s="195"/>
      <c r="AU2" s="195"/>
      <c r="AV2" s="193"/>
      <c r="AW2" s="193"/>
      <c r="AX2" s="193"/>
      <c r="AY2" s="193"/>
      <c r="AZ2" s="193"/>
      <c r="BA2" s="193"/>
    </row>
    <row r="3" spans="1:53" ht="31.5" customHeight="1">
      <c r="A3" s="601" t="s">
        <v>28</v>
      </c>
      <c r="B3" s="601" t="s">
        <v>54</v>
      </c>
      <c r="C3" s="601" t="s">
        <v>73</v>
      </c>
      <c r="D3" s="601" t="s">
        <v>522</v>
      </c>
      <c r="E3" s="601" t="s">
        <v>75</v>
      </c>
      <c r="F3" s="601" t="s">
        <v>512</v>
      </c>
      <c r="G3" s="605" t="s">
        <v>94</v>
      </c>
      <c r="H3" s="605"/>
      <c r="I3" s="605"/>
      <c r="J3" s="605"/>
      <c r="K3" s="605" t="s">
        <v>523</v>
      </c>
      <c r="L3" s="606" t="s">
        <v>95</v>
      </c>
      <c r="M3" s="609" t="s">
        <v>496</v>
      </c>
      <c r="N3" s="610"/>
      <c r="O3" s="605" t="s">
        <v>96</v>
      </c>
      <c r="P3" s="605"/>
      <c r="Q3" s="605"/>
      <c r="R3" s="605"/>
      <c r="S3" s="605"/>
      <c r="T3" s="605"/>
      <c r="U3" s="605" t="s">
        <v>97</v>
      </c>
      <c r="V3" s="605"/>
      <c r="W3" s="605"/>
      <c r="X3" s="605"/>
      <c r="Y3" s="605" t="s">
        <v>98</v>
      </c>
      <c r="Z3" s="605"/>
      <c r="AA3" s="605"/>
      <c r="AB3" s="605"/>
      <c r="AC3" s="605"/>
      <c r="AD3" s="605"/>
      <c r="AE3" s="605" t="s">
        <v>99</v>
      </c>
      <c r="AF3" s="605"/>
      <c r="AG3" s="605"/>
      <c r="AH3" s="605"/>
      <c r="AI3" s="605"/>
      <c r="AJ3" s="605"/>
      <c r="AK3" s="605" t="s">
        <v>100</v>
      </c>
      <c r="AL3" s="605"/>
      <c r="AM3" s="605"/>
      <c r="AN3" s="605"/>
      <c r="AO3" s="605"/>
      <c r="AP3" s="605"/>
      <c r="AQ3" s="605"/>
      <c r="AR3" s="605"/>
      <c r="AS3" s="604" t="s">
        <v>101</v>
      </c>
      <c r="AT3" s="604"/>
      <c r="AU3" s="604"/>
      <c r="AV3" s="605" t="s">
        <v>102</v>
      </c>
      <c r="AW3" s="605"/>
      <c r="AX3" s="605"/>
      <c r="AY3" s="605"/>
      <c r="AZ3" s="605"/>
      <c r="BA3" s="605"/>
    </row>
    <row r="4" spans="1:53" ht="30" customHeight="1">
      <c r="A4" s="602"/>
      <c r="B4" s="602"/>
      <c r="C4" s="602"/>
      <c r="D4" s="602"/>
      <c r="E4" s="602"/>
      <c r="F4" s="602"/>
      <c r="G4" s="611" t="s">
        <v>103</v>
      </c>
      <c r="H4" s="611"/>
      <c r="I4" s="611" t="s">
        <v>104</v>
      </c>
      <c r="J4" s="611"/>
      <c r="K4" s="605"/>
      <c r="L4" s="607"/>
      <c r="M4" s="197"/>
      <c r="N4" s="197"/>
      <c r="O4" s="612" t="s">
        <v>105</v>
      </c>
      <c r="P4" s="612"/>
      <c r="Q4" s="612" t="s">
        <v>106</v>
      </c>
      <c r="R4" s="612"/>
      <c r="S4" s="612" t="s">
        <v>107</v>
      </c>
      <c r="T4" s="612"/>
      <c r="U4" s="612" t="s">
        <v>108</v>
      </c>
      <c r="V4" s="612"/>
      <c r="W4" s="612" t="s">
        <v>109</v>
      </c>
      <c r="X4" s="612"/>
      <c r="Y4" s="612" t="s">
        <v>110</v>
      </c>
      <c r="Z4" s="612"/>
      <c r="AA4" s="612" t="s">
        <v>119</v>
      </c>
      <c r="AB4" s="612"/>
      <c r="AC4" s="612" t="s">
        <v>111</v>
      </c>
      <c r="AD4" s="612"/>
      <c r="AE4" s="612" t="s">
        <v>112</v>
      </c>
      <c r="AF4" s="612"/>
      <c r="AG4" s="613" t="s">
        <v>113</v>
      </c>
      <c r="AH4" s="614"/>
      <c r="AI4" s="612" t="s">
        <v>114</v>
      </c>
      <c r="AJ4" s="612"/>
      <c r="AK4" s="612" t="s">
        <v>115</v>
      </c>
      <c r="AL4" s="612"/>
      <c r="AM4" s="612" t="s">
        <v>116</v>
      </c>
      <c r="AN4" s="612"/>
      <c r="AO4" s="612" t="s">
        <v>117</v>
      </c>
      <c r="AP4" s="612"/>
      <c r="AQ4" s="612" t="s">
        <v>118</v>
      </c>
      <c r="AR4" s="612"/>
      <c r="AS4" s="198"/>
      <c r="AT4" s="199"/>
      <c r="AU4" s="199"/>
      <c r="AV4" s="605" t="s">
        <v>110</v>
      </c>
      <c r="AW4" s="605"/>
      <c r="AX4" s="605" t="s">
        <v>119</v>
      </c>
      <c r="AY4" s="605"/>
      <c r="AZ4" s="605" t="s">
        <v>120</v>
      </c>
      <c r="BA4" s="605"/>
    </row>
    <row r="5" spans="1:53" ht="62.25" customHeight="1">
      <c r="A5" s="603"/>
      <c r="B5" s="603"/>
      <c r="C5" s="603"/>
      <c r="D5" s="603"/>
      <c r="E5" s="603"/>
      <c r="F5" s="603"/>
      <c r="G5" s="200" t="s">
        <v>121</v>
      </c>
      <c r="H5" s="200" t="s">
        <v>122</v>
      </c>
      <c r="I5" s="200" t="s">
        <v>121</v>
      </c>
      <c r="J5" s="200" t="s">
        <v>122</v>
      </c>
      <c r="K5" s="605"/>
      <c r="L5" s="608"/>
      <c r="M5" s="154" t="s">
        <v>121</v>
      </c>
      <c r="N5" s="154" t="s">
        <v>122</v>
      </c>
      <c r="O5" s="200" t="s">
        <v>121</v>
      </c>
      <c r="P5" s="200" t="s">
        <v>122</v>
      </c>
      <c r="Q5" s="200" t="s">
        <v>121</v>
      </c>
      <c r="R5" s="200" t="s">
        <v>122</v>
      </c>
      <c r="S5" s="200" t="s">
        <v>121</v>
      </c>
      <c r="T5" s="200" t="s">
        <v>122</v>
      </c>
      <c r="U5" s="200" t="s">
        <v>121</v>
      </c>
      <c r="V5" s="200" t="s">
        <v>122</v>
      </c>
      <c r="W5" s="200" t="s">
        <v>121</v>
      </c>
      <c r="X5" s="200" t="s">
        <v>122</v>
      </c>
      <c r="Y5" s="200" t="s">
        <v>121</v>
      </c>
      <c r="Z5" s="200" t="s">
        <v>122</v>
      </c>
      <c r="AA5" s="200" t="s">
        <v>121</v>
      </c>
      <c r="AB5" s="200" t="s">
        <v>122</v>
      </c>
      <c r="AC5" s="200" t="s">
        <v>121</v>
      </c>
      <c r="AD5" s="200" t="s">
        <v>122</v>
      </c>
      <c r="AE5" s="200" t="s">
        <v>121</v>
      </c>
      <c r="AF5" s="200" t="s">
        <v>122</v>
      </c>
      <c r="AG5" s="154" t="s">
        <v>121</v>
      </c>
      <c r="AH5" s="154" t="s">
        <v>122</v>
      </c>
      <c r="AI5" s="200" t="s">
        <v>121</v>
      </c>
      <c r="AJ5" s="200" t="s">
        <v>122</v>
      </c>
      <c r="AK5" s="200" t="s">
        <v>121</v>
      </c>
      <c r="AL5" s="200" t="s">
        <v>122</v>
      </c>
      <c r="AM5" s="200" t="s">
        <v>121</v>
      </c>
      <c r="AN5" s="200" t="s">
        <v>122</v>
      </c>
      <c r="AO5" s="200" t="s">
        <v>121</v>
      </c>
      <c r="AP5" s="200" t="s">
        <v>122</v>
      </c>
      <c r="AQ5" s="200" t="s">
        <v>121</v>
      </c>
      <c r="AR5" s="200" t="s">
        <v>122</v>
      </c>
      <c r="AS5" s="201" t="s">
        <v>123</v>
      </c>
      <c r="AT5" s="201" t="s">
        <v>124</v>
      </c>
      <c r="AU5" s="201" t="s">
        <v>125</v>
      </c>
      <c r="AV5" s="200" t="s">
        <v>121</v>
      </c>
      <c r="AW5" s="200" t="s">
        <v>122</v>
      </c>
      <c r="AX5" s="200" t="s">
        <v>121</v>
      </c>
      <c r="AY5" s="200" t="s">
        <v>122</v>
      </c>
      <c r="AZ5" s="200" t="s">
        <v>121</v>
      </c>
      <c r="BA5" s="200" t="s">
        <v>122</v>
      </c>
    </row>
    <row r="6" spans="1:53" ht="15.75">
      <c r="A6" s="44">
        <v>1</v>
      </c>
      <c r="B6" s="202" t="s">
        <v>748</v>
      </c>
      <c r="C6" s="401" t="s">
        <v>744</v>
      </c>
      <c r="D6" s="401" t="s">
        <v>753</v>
      </c>
      <c r="E6" s="402" t="s">
        <v>754</v>
      </c>
      <c r="F6" s="403" t="s">
        <v>767</v>
      </c>
      <c r="G6" s="129">
        <v>158</v>
      </c>
      <c r="H6" s="129">
        <v>22</v>
      </c>
      <c r="I6" s="129">
        <v>120</v>
      </c>
      <c r="J6" s="129">
        <v>27</v>
      </c>
      <c r="K6" s="396">
        <f t="shared" ref="K6:K7" si="0">SUM(G6:J6)</f>
        <v>327</v>
      </c>
      <c r="L6" s="389">
        <v>65</v>
      </c>
      <c r="M6" s="404">
        <v>0</v>
      </c>
      <c r="N6" s="404">
        <v>0</v>
      </c>
      <c r="O6" s="129">
        <v>57</v>
      </c>
      <c r="P6" s="129">
        <v>18</v>
      </c>
      <c r="Q6" s="129">
        <v>5</v>
      </c>
      <c r="R6" s="129">
        <v>4</v>
      </c>
      <c r="S6" s="129">
        <v>0</v>
      </c>
      <c r="T6" s="129">
        <v>0</v>
      </c>
      <c r="U6" s="129">
        <v>61</v>
      </c>
      <c r="V6" s="129">
        <v>7</v>
      </c>
      <c r="W6" s="129">
        <v>18</v>
      </c>
      <c r="X6" s="129">
        <v>10</v>
      </c>
      <c r="Y6" s="129">
        <v>16</v>
      </c>
      <c r="Z6" s="129">
        <v>3</v>
      </c>
      <c r="AA6" s="129">
        <v>122</v>
      </c>
      <c r="AB6" s="129">
        <v>20</v>
      </c>
      <c r="AC6" s="129">
        <v>64</v>
      </c>
      <c r="AD6" s="129">
        <v>10</v>
      </c>
      <c r="AE6" s="129">
        <v>232</v>
      </c>
      <c r="AF6" s="129">
        <v>42</v>
      </c>
      <c r="AG6" s="129">
        <v>62</v>
      </c>
      <c r="AH6" s="129">
        <v>22</v>
      </c>
      <c r="AI6" s="129">
        <v>99</v>
      </c>
      <c r="AJ6" s="129">
        <v>19</v>
      </c>
      <c r="AK6" s="129">
        <v>243</v>
      </c>
      <c r="AL6" s="129">
        <v>40</v>
      </c>
      <c r="AM6" s="129">
        <v>0</v>
      </c>
      <c r="AN6" s="129">
        <v>0</v>
      </c>
      <c r="AO6" s="129">
        <v>0</v>
      </c>
      <c r="AP6" s="129">
        <v>0</v>
      </c>
      <c r="AQ6" s="129">
        <v>34</v>
      </c>
      <c r="AR6" s="129">
        <v>10</v>
      </c>
      <c r="AS6" s="129" t="s">
        <v>745</v>
      </c>
      <c r="AT6" s="129">
        <v>0</v>
      </c>
      <c r="AU6" s="129">
        <v>0</v>
      </c>
      <c r="AV6" s="129">
        <v>3</v>
      </c>
      <c r="AW6" s="129">
        <v>1</v>
      </c>
      <c r="AX6" s="129">
        <v>10</v>
      </c>
      <c r="AY6" s="129">
        <v>3</v>
      </c>
      <c r="AZ6" s="129">
        <v>1</v>
      </c>
      <c r="BA6" s="129">
        <v>0</v>
      </c>
    </row>
    <row r="7" spans="1:53" ht="15.75">
      <c r="A7" s="44">
        <v>2</v>
      </c>
      <c r="B7" s="202" t="s">
        <v>738</v>
      </c>
      <c r="C7" s="401" t="s">
        <v>744</v>
      </c>
      <c r="D7" s="401" t="s">
        <v>753</v>
      </c>
      <c r="E7" s="402" t="s">
        <v>756</v>
      </c>
      <c r="F7" s="403" t="s">
        <v>757</v>
      </c>
      <c r="G7" s="129">
        <v>23</v>
      </c>
      <c r="H7" s="129">
        <v>15</v>
      </c>
      <c r="I7" s="129">
        <v>18</v>
      </c>
      <c r="J7" s="129">
        <v>3</v>
      </c>
      <c r="K7" s="396">
        <f t="shared" si="0"/>
        <v>59</v>
      </c>
      <c r="L7" s="389"/>
      <c r="M7" s="404">
        <v>0</v>
      </c>
      <c r="N7" s="404">
        <v>0</v>
      </c>
      <c r="O7" s="129">
        <v>6</v>
      </c>
      <c r="P7" s="129">
        <v>2</v>
      </c>
      <c r="Q7" s="129">
        <v>2</v>
      </c>
      <c r="R7" s="129">
        <v>0</v>
      </c>
      <c r="S7" s="129">
        <v>2</v>
      </c>
      <c r="T7" s="129">
        <v>0</v>
      </c>
      <c r="U7" s="129">
        <v>9</v>
      </c>
      <c r="V7" s="129">
        <v>4</v>
      </c>
      <c r="W7" s="129">
        <v>3</v>
      </c>
      <c r="X7" s="129">
        <v>1</v>
      </c>
      <c r="Y7" s="129">
        <v>2</v>
      </c>
      <c r="Z7" s="129">
        <v>0</v>
      </c>
      <c r="AA7" s="129">
        <v>2</v>
      </c>
      <c r="AB7" s="129">
        <v>1</v>
      </c>
      <c r="AC7" s="129">
        <v>31</v>
      </c>
      <c r="AD7" s="129">
        <v>2</v>
      </c>
      <c r="AE7" s="129"/>
      <c r="AF7" s="129"/>
      <c r="AG7" s="129">
        <v>23</v>
      </c>
      <c r="AH7" s="129">
        <v>21</v>
      </c>
      <c r="AI7" s="129">
        <v>23</v>
      </c>
      <c r="AJ7" s="129">
        <v>21</v>
      </c>
      <c r="AK7" s="129">
        <v>23</v>
      </c>
      <c r="AL7" s="129">
        <v>21</v>
      </c>
      <c r="AM7" s="129">
        <v>0</v>
      </c>
      <c r="AN7" s="129">
        <v>0</v>
      </c>
      <c r="AO7" s="129">
        <v>0</v>
      </c>
      <c r="AP7" s="129">
        <v>0</v>
      </c>
      <c r="AQ7" s="396">
        <v>3</v>
      </c>
      <c r="AR7" s="396">
        <v>2</v>
      </c>
      <c r="AS7" s="129" t="s">
        <v>745</v>
      </c>
      <c r="AT7" s="129">
        <v>21</v>
      </c>
      <c r="AU7" s="129">
        <v>0</v>
      </c>
      <c r="AV7" s="396">
        <v>0</v>
      </c>
      <c r="AW7" s="396">
        <v>0</v>
      </c>
      <c r="AX7" s="396">
        <v>0</v>
      </c>
      <c r="AY7" s="396">
        <v>0</v>
      </c>
      <c r="AZ7" s="396">
        <v>3</v>
      </c>
      <c r="BA7" s="396">
        <v>2</v>
      </c>
    </row>
    <row r="8" spans="1:53" ht="15.75">
      <c r="A8" s="44">
        <v>3</v>
      </c>
      <c r="B8" s="202" t="s">
        <v>740</v>
      </c>
      <c r="C8" s="402" t="s">
        <v>745</v>
      </c>
      <c r="D8" s="405" t="s">
        <v>753</v>
      </c>
      <c r="E8" s="406" t="s">
        <v>759</v>
      </c>
      <c r="F8" s="397" t="s">
        <v>760</v>
      </c>
      <c r="G8" s="396">
        <v>96</v>
      </c>
      <c r="H8" s="396">
        <v>28</v>
      </c>
      <c r="I8" s="396">
        <v>60</v>
      </c>
      <c r="J8" s="396">
        <v>25</v>
      </c>
      <c r="K8" s="396">
        <f>SUM(G8:J8)</f>
        <v>209</v>
      </c>
      <c r="L8" s="396"/>
      <c r="M8" s="396">
        <v>49</v>
      </c>
      <c r="N8" s="396">
        <v>15</v>
      </c>
      <c r="O8" s="396">
        <v>3</v>
      </c>
      <c r="P8" s="396">
        <v>1</v>
      </c>
      <c r="Q8" s="396">
        <v>0</v>
      </c>
      <c r="R8" s="396">
        <v>0</v>
      </c>
      <c r="S8" s="396">
        <v>141</v>
      </c>
      <c r="T8" s="396">
        <v>50</v>
      </c>
      <c r="U8" s="396">
        <v>15</v>
      </c>
      <c r="V8" s="396">
        <v>3</v>
      </c>
      <c r="W8" s="396">
        <v>12</v>
      </c>
      <c r="X8" s="396">
        <v>2</v>
      </c>
      <c r="Y8" s="396">
        <v>12</v>
      </c>
      <c r="Z8" s="396">
        <v>6</v>
      </c>
      <c r="AA8" s="396">
        <v>72</v>
      </c>
      <c r="AB8" s="396">
        <v>24</v>
      </c>
      <c r="AC8" s="396">
        <v>0</v>
      </c>
      <c r="AD8" s="396">
        <v>0</v>
      </c>
      <c r="AE8" s="396"/>
      <c r="AF8" s="396"/>
      <c r="AG8" s="396">
        <v>146</v>
      </c>
      <c r="AH8" s="396">
        <v>49</v>
      </c>
      <c r="AI8" s="396">
        <v>0</v>
      </c>
      <c r="AJ8" s="396">
        <v>0</v>
      </c>
      <c r="AK8" s="396">
        <v>1</v>
      </c>
      <c r="AL8" s="396">
        <v>0</v>
      </c>
      <c r="AM8" s="396">
        <v>9</v>
      </c>
      <c r="AN8" s="396">
        <v>4</v>
      </c>
      <c r="AO8" s="396">
        <v>0</v>
      </c>
      <c r="AP8" s="396">
        <v>1</v>
      </c>
      <c r="AQ8" s="396">
        <v>0</v>
      </c>
      <c r="AR8" s="396">
        <v>1</v>
      </c>
      <c r="AS8" s="396" t="s">
        <v>745</v>
      </c>
      <c r="AT8" s="396">
        <v>1</v>
      </c>
      <c r="AU8" s="396">
        <v>0</v>
      </c>
      <c r="AV8" s="396">
        <v>0</v>
      </c>
      <c r="AW8" s="396">
        <v>0</v>
      </c>
      <c r="AX8" s="396">
        <v>0</v>
      </c>
      <c r="AY8" s="396">
        <v>0</v>
      </c>
      <c r="AZ8" s="396">
        <v>0</v>
      </c>
      <c r="BA8" s="396">
        <v>0</v>
      </c>
    </row>
    <row r="9" spans="1:53" ht="15.75">
      <c r="A9" s="44">
        <v>4</v>
      </c>
      <c r="B9" s="202" t="s">
        <v>768</v>
      </c>
      <c r="C9" s="402" t="s">
        <v>745</v>
      </c>
      <c r="D9" s="397" t="s">
        <v>753</v>
      </c>
      <c r="E9" s="397" t="s">
        <v>761</v>
      </c>
      <c r="F9" s="399" t="s">
        <v>762</v>
      </c>
      <c r="G9" s="397">
        <v>31</v>
      </c>
      <c r="H9" s="397">
        <v>21</v>
      </c>
      <c r="I9" s="397">
        <v>26</v>
      </c>
      <c r="J9" s="397">
        <v>11</v>
      </c>
      <c r="K9" s="397">
        <v>89</v>
      </c>
      <c r="L9" s="397"/>
      <c r="M9" s="397">
        <v>0</v>
      </c>
      <c r="N9" s="397">
        <v>0</v>
      </c>
      <c r="O9" s="397">
        <v>8</v>
      </c>
      <c r="P9" s="397">
        <v>5</v>
      </c>
      <c r="Q9" s="397">
        <v>1</v>
      </c>
      <c r="R9" s="397">
        <v>2</v>
      </c>
      <c r="S9" s="397">
        <v>0</v>
      </c>
      <c r="T9" s="397">
        <v>0</v>
      </c>
      <c r="U9" s="397">
        <v>6</v>
      </c>
      <c r="V9" s="397">
        <v>3</v>
      </c>
      <c r="W9" s="397">
        <v>4</v>
      </c>
      <c r="X9" s="397">
        <v>2</v>
      </c>
      <c r="Y9" s="397">
        <v>2</v>
      </c>
      <c r="Z9" s="397">
        <v>0</v>
      </c>
      <c r="AA9" s="397">
        <v>2</v>
      </c>
      <c r="AB9" s="397">
        <v>0</v>
      </c>
      <c r="AC9" s="397">
        <v>7</v>
      </c>
      <c r="AD9" s="397">
        <v>4</v>
      </c>
      <c r="AE9" s="397">
        <v>18</v>
      </c>
      <c r="AF9" s="397">
        <v>17</v>
      </c>
      <c r="AG9" s="397">
        <v>0</v>
      </c>
      <c r="AH9" s="397">
        <v>0</v>
      </c>
      <c r="AI9" s="397">
        <v>5</v>
      </c>
      <c r="AJ9" s="397">
        <v>6</v>
      </c>
      <c r="AK9" s="397">
        <v>48</v>
      </c>
      <c r="AL9" s="397">
        <v>30</v>
      </c>
      <c r="AM9" s="397">
        <v>0</v>
      </c>
      <c r="AN9" s="397">
        <v>0</v>
      </c>
      <c r="AO9" s="397">
        <v>3</v>
      </c>
      <c r="AP9" s="397">
        <v>1</v>
      </c>
      <c r="AQ9" s="397">
        <v>2</v>
      </c>
      <c r="AR9" s="397">
        <v>1</v>
      </c>
      <c r="AS9" s="397" t="s">
        <v>745</v>
      </c>
      <c r="AT9" s="397">
        <v>0</v>
      </c>
      <c r="AU9" s="397">
        <v>0</v>
      </c>
      <c r="AV9" s="397">
        <v>0</v>
      </c>
      <c r="AW9" s="397">
        <v>0</v>
      </c>
      <c r="AX9" s="397">
        <v>0</v>
      </c>
      <c r="AY9" s="397">
        <v>0</v>
      </c>
      <c r="AZ9" s="397">
        <v>0</v>
      </c>
      <c r="BA9" s="397">
        <v>0</v>
      </c>
    </row>
    <row r="10" spans="1:53" ht="15.75">
      <c r="A10" s="44">
        <v>5</v>
      </c>
      <c r="B10" s="202" t="s">
        <v>742</v>
      </c>
      <c r="C10" s="402" t="s">
        <v>745</v>
      </c>
      <c r="D10" s="401" t="s">
        <v>753</v>
      </c>
      <c r="E10" s="402" t="s">
        <v>769</v>
      </c>
      <c r="F10" s="204" t="s">
        <v>766</v>
      </c>
      <c r="G10" s="49">
        <v>37</v>
      </c>
      <c r="H10" s="49">
        <v>10</v>
      </c>
      <c r="I10" s="49">
        <v>17</v>
      </c>
      <c r="J10" s="49">
        <v>4</v>
      </c>
      <c r="K10" s="407">
        <f t="shared" ref="K10" si="1">SUM(G10:J10)</f>
        <v>68</v>
      </c>
      <c r="L10" s="217"/>
      <c r="M10" s="408">
        <v>0</v>
      </c>
      <c r="N10" s="408">
        <v>0</v>
      </c>
      <c r="O10" s="49">
        <v>11</v>
      </c>
      <c r="P10" s="49">
        <v>0</v>
      </c>
      <c r="Q10" s="49">
        <v>5</v>
      </c>
      <c r="R10" s="49">
        <v>0</v>
      </c>
      <c r="S10" s="49">
        <v>1</v>
      </c>
      <c r="T10" s="49">
        <v>0</v>
      </c>
      <c r="U10" s="49">
        <v>9</v>
      </c>
      <c r="V10" s="49">
        <v>2</v>
      </c>
      <c r="W10" s="49">
        <v>10</v>
      </c>
      <c r="X10" s="49">
        <v>0</v>
      </c>
      <c r="Y10" s="49" t="s">
        <v>770</v>
      </c>
      <c r="Z10" s="49" t="s">
        <v>771</v>
      </c>
      <c r="AA10" s="409" t="s">
        <v>772</v>
      </c>
      <c r="AB10" s="49" t="s">
        <v>773</v>
      </c>
      <c r="AC10" s="49">
        <v>11</v>
      </c>
      <c r="AD10" s="49">
        <v>2</v>
      </c>
      <c r="AE10" s="49">
        <v>24</v>
      </c>
      <c r="AF10" s="49">
        <v>9</v>
      </c>
      <c r="AG10" s="49">
        <v>6</v>
      </c>
      <c r="AH10" s="49">
        <v>0</v>
      </c>
      <c r="AI10" s="49">
        <v>2</v>
      </c>
      <c r="AJ10" s="49">
        <v>1</v>
      </c>
      <c r="AK10" s="49">
        <v>43</v>
      </c>
      <c r="AL10" s="49">
        <v>11</v>
      </c>
      <c r="AM10" s="49">
        <v>0</v>
      </c>
      <c r="AN10" s="49">
        <v>2</v>
      </c>
      <c r="AO10" s="49">
        <v>0</v>
      </c>
      <c r="AP10" s="49">
        <v>0</v>
      </c>
      <c r="AQ10" s="49">
        <v>8</v>
      </c>
      <c r="AR10" s="49">
        <v>1</v>
      </c>
      <c r="AS10" s="49">
        <v>68</v>
      </c>
      <c r="AT10" s="49">
        <v>0</v>
      </c>
      <c r="AU10" s="49">
        <v>0</v>
      </c>
      <c r="AV10" s="49">
        <v>0</v>
      </c>
      <c r="AW10" s="49">
        <v>0</v>
      </c>
      <c r="AX10" s="49" t="s">
        <v>774</v>
      </c>
      <c r="AY10" s="49" t="s">
        <v>775</v>
      </c>
      <c r="AZ10" s="49">
        <v>7</v>
      </c>
      <c r="BA10" s="49">
        <v>0</v>
      </c>
    </row>
    <row r="11" spans="1:53" ht="15.75">
      <c r="A11" s="44">
        <v>6</v>
      </c>
      <c r="B11" s="202"/>
      <c r="C11" s="207"/>
      <c r="D11" s="203"/>
      <c r="E11" s="202"/>
      <c r="F11" s="208"/>
      <c r="G11" s="50"/>
      <c r="H11" s="50"/>
      <c r="I11" s="50"/>
      <c r="J11" s="50"/>
      <c r="K11" s="89">
        <f t="shared" ref="K11:K14" si="2">SUM(G11:J11)</f>
        <v>0</v>
      </c>
      <c r="L11" s="205"/>
      <c r="M11" s="130"/>
      <c r="N11" s="13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row>
    <row r="12" spans="1:53" ht="15.75">
      <c r="A12" s="44">
        <v>7</v>
      </c>
      <c r="B12" s="202"/>
      <c r="C12" s="207"/>
      <c r="D12" s="203"/>
      <c r="E12" s="202"/>
      <c r="F12" s="208"/>
      <c r="G12" s="50"/>
      <c r="H12" s="50"/>
      <c r="I12" s="50"/>
      <c r="J12" s="50"/>
      <c r="K12" s="89">
        <f t="shared" si="2"/>
        <v>0</v>
      </c>
      <c r="L12" s="205"/>
      <c r="M12" s="130"/>
      <c r="N12" s="13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row>
    <row r="13" spans="1:53" ht="15.75">
      <c r="A13" s="44"/>
      <c r="B13" s="60"/>
      <c r="C13" s="61"/>
      <c r="D13" s="56"/>
      <c r="E13" s="60"/>
      <c r="F13" s="61"/>
      <c r="G13" s="50"/>
      <c r="H13" s="50"/>
      <c r="I13" s="50"/>
      <c r="J13" s="50"/>
      <c r="K13" s="89">
        <f t="shared" si="2"/>
        <v>0</v>
      </c>
      <c r="L13" s="205"/>
      <c r="M13" s="130"/>
      <c r="N13" s="13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row>
    <row r="14" spans="1:53" ht="15.75">
      <c r="A14" s="44"/>
      <c r="B14" s="60"/>
      <c r="C14" s="61"/>
      <c r="D14" s="56"/>
      <c r="E14" s="60"/>
      <c r="F14" s="61"/>
      <c r="G14" s="50"/>
      <c r="H14" s="50"/>
      <c r="I14" s="50"/>
      <c r="J14" s="50"/>
      <c r="K14" s="89">
        <f t="shared" si="2"/>
        <v>0</v>
      </c>
      <c r="L14" s="205"/>
      <c r="M14" s="130"/>
      <c r="N14" s="13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row>
    <row r="15" spans="1:53">
      <c r="A15" s="46" t="s">
        <v>5</v>
      </c>
      <c r="B15" s="59"/>
      <c r="C15" s="150"/>
      <c r="D15" s="44"/>
      <c r="E15" s="150"/>
      <c r="F15" s="150"/>
      <c r="G15" s="58">
        <f>SUM(G6:G14)</f>
        <v>345</v>
      </c>
      <c r="H15" s="58">
        <f t="shared" ref="H15:K15" si="3">SUM(H6:H14)</f>
        <v>96</v>
      </c>
      <c r="I15" s="58">
        <f t="shared" si="3"/>
        <v>241</v>
      </c>
      <c r="J15" s="58">
        <f t="shared" si="3"/>
        <v>70</v>
      </c>
      <c r="K15" s="58">
        <f t="shared" si="3"/>
        <v>752</v>
      </c>
      <c r="L15" s="50"/>
      <c r="M15" s="130"/>
      <c r="N15" s="130"/>
      <c r="O15" s="58">
        <f t="shared" ref="O15:AF15" si="4">SUM(O6:O14)</f>
        <v>85</v>
      </c>
      <c r="P15" s="58">
        <f t="shared" si="4"/>
        <v>26</v>
      </c>
      <c r="Q15" s="58">
        <f t="shared" si="4"/>
        <v>13</v>
      </c>
      <c r="R15" s="58">
        <f t="shared" si="4"/>
        <v>6</v>
      </c>
      <c r="S15" s="58">
        <f t="shared" si="4"/>
        <v>144</v>
      </c>
      <c r="T15" s="58">
        <f t="shared" si="4"/>
        <v>50</v>
      </c>
      <c r="U15" s="58">
        <f t="shared" si="4"/>
        <v>100</v>
      </c>
      <c r="V15" s="58">
        <f t="shared" si="4"/>
        <v>19</v>
      </c>
      <c r="W15" s="58">
        <f t="shared" si="4"/>
        <v>47</v>
      </c>
      <c r="X15" s="58">
        <f t="shared" si="4"/>
        <v>15</v>
      </c>
      <c r="Y15" s="58">
        <f t="shared" si="4"/>
        <v>32</v>
      </c>
      <c r="Z15" s="58">
        <f t="shared" si="4"/>
        <v>9</v>
      </c>
      <c r="AA15" s="58">
        <f t="shared" si="4"/>
        <v>198</v>
      </c>
      <c r="AB15" s="58">
        <f t="shared" si="4"/>
        <v>45</v>
      </c>
      <c r="AC15" s="58">
        <f t="shared" si="4"/>
        <v>113</v>
      </c>
      <c r="AD15" s="58">
        <f t="shared" si="4"/>
        <v>18</v>
      </c>
      <c r="AE15" s="58">
        <f t="shared" si="4"/>
        <v>274</v>
      </c>
      <c r="AF15" s="58">
        <f t="shared" si="4"/>
        <v>68</v>
      </c>
      <c r="AG15" s="58"/>
      <c r="AH15" s="58"/>
      <c r="AI15" s="58">
        <f t="shared" ref="AI15:AR15" si="5">SUM(AI6:AI14)</f>
        <v>129</v>
      </c>
      <c r="AJ15" s="58">
        <f t="shared" si="5"/>
        <v>47</v>
      </c>
      <c r="AK15" s="58">
        <f t="shared" si="5"/>
        <v>358</v>
      </c>
      <c r="AL15" s="58">
        <f t="shared" si="5"/>
        <v>102</v>
      </c>
      <c r="AM15" s="58">
        <f t="shared" si="5"/>
        <v>9</v>
      </c>
      <c r="AN15" s="58">
        <f t="shared" si="5"/>
        <v>6</v>
      </c>
      <c r="AO15" s="58">
        <f t="shared" si="5"/>
        <v>3</v>
      </c>
      <c r="AP15" s="58">
        <f t="shared" si="5"/>
        <v>2</v>
      </c>
      <c r="AQ15" s="58">
        <f t="shared" si="5"/>
        <v>47</v>
      </c>
      <c r="AR15" s="58">
        <f t="shared" si="5"/>
        <v>15</v>
      </c>
      <c r="AS15" s="50"/>
      <c r="AT15" s="50"/>
      <c r="AU15" s="50"/>
      <c r="AV15" s="58">
        <f>SUM(AV6:AV14)</f>
        <v>3</v>
      </c>
      <c r="AW15" s="58">
        <f t="shared" ref="AW15:BA15" si="6">SUM(AW6:AW14)</f>
        <v>1</v>
      </c>
      <c r="AX15" s="58">
        <f t="shared" si="6"/>
        <v>10</v>
      </c>
      <c r="AY15" s="58">
        <f t="shared" si="6"/>
        <v>3</v>
      </c>
      <c r="AZ15" s="58">
        <f t="shared" si="6"/>
        <v>11</v>
      </c>
      <c r="BA15" s="58">
        <f t="shared" si="6"/>
        <v>2</v>
      </c>
    </row>
    <row r="17" spans="1:1">
      <c r="A17" t="s">
        <v>126</v>
      </c>
    </row>
    <row r="19" spans="1:1">
      <c r="A19" t="s">
        <v>524</v>
      </c>
    </row>
  </sheetData>
  <mergeCells count="39">
    <mergeCell ref="AV4:AW4"/>
    <mergeCell ref="AX4:AY4"/>
    <mergeCell ref="AZ4:BA4"/>
    <mergeCell ref="AE4:AF4"/>
    <mergeCell ref="AG4:AH4"/>
    <mergeCell ref="AI4:AJ4"/>
    <mergeCell ref="AK4:AL4"/>
    <mergeCell ref="AM4:AN4"/>
    <mergeCell ref="AO4:AP4"/>
    <mergeCell ref="AK3:AR3"/>
    <mergeCell ref="S4:T4"/>
    <mergeCell ref="U4:V4"/>
    <mergeCell ref="W4:X4"/>
    <mergeCell ref="Y4:Z4"/>
    <mergeCell ref="AA4:AB4"/>
    <mergeCell ref="AQ4:AR4"/>
    <mergeCell ref="AS3:AU3"/>
    <mergeCell ref="AV3:BA3"/>
    <mergeCell ref="F3:F5"/>
    <mergeCell ref="G3:J3"/>
    <mergeCell ref="K3:K5"/>
    <mergeCell ref="L3:L5"/>
    <mergeCell ref="M3:N3"/>
    <mergeCell ref="O3:T3"/>
    <mergeCell ref="G4:H4"/>
    <mergeCell ref="I4:J4"/>
    <mergeCell ref="O4:P4"/>
    <mergeCell ref="Q4:R4"/>
    <mergeCell ref="AC4:AD4"/>
    <mergeCell ref="U3:X3"/>
    <mergeCell ref="Y3:AD3"/>
    <mergeCell ref="AE3:AJ3"/>
    <mergeCell ref="A1:C1"/>
    <mergeCell ref="A2:E2"/>
    <mergeCell ref="A3:A5"/>
    <mergeCell ref="B3:B5"/>
    <mergeCell ref="C3:C5"/>
    <mergeCell ref="D3:D5"/>
    <mergeCell ref="E3:E5"/>
  </mergeCells>
  <printOptions horizontalCentered="1"/>
  <pageMargins left="0" right="0" top="0.75" bottom="0.5" header="0.3" footer="0.3"/>
  <pageSetup paperSize="9" scale="56" orientation="landscape" r:id="rId1"/>
</worksheet>
</file>

<file path=xl/worksheets/sheet5.xml><?xml version="1.0" encoding="utf-8"?>
<worksheet xmlns="http://schemas.openxmlformats.org/spreadsheetml/2006/main" xmlns:r="http://schemas.openxmlformats.org/officeDocument/2006/relationships">
  <dimension ref="A1:AB25"/>
  <sheetViews>
    <sheetView workbookViewId="0">
      <selection activeCell="A10" sqref="A10:AB10"/>
    </sheetView>
  </sheetViews>
  <sheetFormatPr defaultRowHeight="15"/>
  <cols>
    <col min="1" max="1" width="9.140625" style="1" customWidth="1"/>
    <col min="2" max="2" width="10.42578125" style="1" customWidth="1"/>
    <col min="3" max="6" width="9.140625" style="1"/>
    <col min="7" max="7" width="10.42578125" style="1" customWidth="1"/>
    <col min="8" max="8" width="10.140625" style="1" customWidth="1"/>
    <col min="9" max="10" width="10.42578125" style="1" customWidth="1"/>
    <col min="11" max="11" width="7.7109375" style="1" customWidth="1"/>
    <col min="12" max="12" width="7.28515625" style="1" customWidth="1"/>
    <col min="13" max="13" width="8.85546875" style="1" customWidth="1"/>
    <col min="14" max="14" width="6.28515625" style="1" customWidth="1"/>
    <col min="15" max="17" width="7.7109375" style="1" customWidth="1"/>
    <col min="18" max="18" width="8.7109375" style="1" customWidth="1"/>
    <col min="19" max="19" width="9.42578125" style="1" customWidth="1"/>
    <col min="20" max="20" width="6.85546875" style="1" hidden="1" customWidth="1"/>
    <col min="21" max="21" width="7.28515625" style="1" hidden="1" customWidth="1"/>
    <col min="22" max="22" width="9.140625" style="1"/>
    <col min="23" max="23" width="7.85546875" style="1" customWidth="1"/>
    <col min="24" max="24" width="10.85546875" style="1" customWidth="1"/>
    <col min="25" max="25" width="9.140625" style="1"/>
    <col min="26" max="26" width="11.42578125" style="1" customWidth="1"/>
    <col min="27" max="16384" width="9.140625" style="1"/>
  </cols>
  <sheetData>
    <row r="1" spans="1:28" s="64" customFormat="1" ht="15" customHeight="1">
      <c r="A1" s="615" t="s">
        <v>127</v>
      </c>
      <c r="B1" s="615"/>
      <c r="C1" s="615"/>
      <c r="D1" s="615"/>
      <c r="E1" s="615"/>
      <c r="F1" s="615"/>
      <c r="G1" s="615"/>
      <c r="H1" s="615"/>
      <c r="I1" s="615"/>
      <c r="J1" s="615"/>
      <c r="K1" s="615"/>
      <c r="L1" s="615"/>
      <c r="M1" s="615"/>
      <c r="N1" s="615"/>
      <c r="O1" s="615"/>
      <c r="P1" s="615"/>
      <c r="Q1" s="615"/>
      <c r="R1" s="615"/>
      <c r="S1" s="615"/>
      <c r="T1" s="615"/>
      <c r="U1" s="615"/>
      <c r="V1" s="615"/>
      <c r="W1" s="615"/>
      <c r="X1" s="615"/>
      <c r="Y1" s="615"/>
      <c r="Z1" s="615"/>
      <c r="AA1" s="615"/>
      <c r="AB1" s="615"/>
    </row>
    <row r="2" spans="1:28" s="64" customFormat="1" ht="45" customHeight="1">
      <c r="A2" s="616" t="s">
        <v>128</v>
      </c>
      <c r="B2" s="616"/>
      <c r="C2" s="616"/>
      <c r="D2" s="616"/>
      <c r="E2" s="616"/>
      <c r="F2" s="616"/>
      <c r="G2" s="616"/>
      <c r="H2" s="616"/>
      <c r="I2" s="616"/>
      <c r="J2" s="616"/>
      <c r="K2" s="616"/>
      <c r="L2" s="616"/>
      <c r="M2" s="616"/>
      <c r="N2" s="616"/>
      <c r="O2" s="616"/>
      <c r="P2" s="616"/>
      <c r="Q2" s="616"/>
      <c r="R2" s="616"/>
      <c r="S2" s="616"/>
      <c r="T2" s="616"/>
      <c r="U2" s="616"/>
      <c r="V2" s="616"/>
      <c r="W2" s="616"/>
      <c r="X2" s="616"/>
      <c r="Y2" s="616"/>
      <c r="Z2" s="616"/>
      <c r="AA2" s="616"/>
      <c r="AB2" s="616"/>
    </row>
    <row r="3" spans="1:28" s="64" customFormat="1" ht="32.25" customHeight="1">
      <c r="A3" s="65" t="s">
        <v>21</v>
      </c>
      <c r="B3" s="65"/>
      <c r="C3" s="617"/>
      <c r="D3" s="617"/>
      <c r="E3" s="65"/>
      <c r="F3" s="65"/>
      <c r="G3" s="65"/>
      <c r="H3" s="65" t="s">
        <v>129</v>
      </c>
      <c r="I3" s="65"/>
      <c r="J3" s="65"/>
      <c r="K3" s="65"/>
      <c r="L3" s="65"/>
      <c r="M3" s="65"/>
      <c r="N3" s="65"/>
      <c r="O3" s="65" t="s">
        <v>130</v>
      </c>
      <c r="P3" s="65"/>
      <c r="Q3" s="65"/>
      <c r="R3" s="65"/>
      <c r="S3" s="65"/>
      <c r="T3" s="65"/>
      <c r="U3" s="65"/>
      <c r="V3" s="65"/>
      <c r="W3" s="65"/>
    </row>
    <row r="4" spans="1:28" s="66" customFormat="1" ht="30.75" customHeight="1">
      <c r="A4" s="618" t="s">
        <v>131</v>
      </c>
      <c r="B4" s="618" t="s">
        <v>132</v>
      </c>
      <c r="C4" s="619" t="s">
        <v>133</v>
      </c>
      <c r="D4" s="619"/>
      <c r="E4" s="619"/>
      <c r="F4" s="619"/>
      <c r="G4" s="619"/>
      <c r="H4" s="619"/>
      <c r="I4" s="619"/>
      <c r="J4" s="620" t="s">
        <v>134</v>
      </c>
      <c r="K4" s="621"/>
      <c r="L4" s="622"/>
      <c r="M4" s="619" t="s">
        <v>135</v>
      </c>
      <c r="N4" s="619"/>
      <c r="O4" s="619"/>
      <c r="P4" s="619"/>
      <c r="Q4" s="619"/>
      <c r="R4" s="619"/>
      <c r="S4" s="619"/>
      <c r="T4" s="619"/>
      <c r="U4" s="619"/>
      <c r="V4" s="619" t="s">
        <v>136</v>
      </c>
      <c r="W4" s="619"/>
      <c r="X4" s="619"/>
      <c r="Y4" s="626" t="s">
        <v>137</v>
      </c>
      <c r="Z4" s="626"/>
      <c r="AA4" s="626"/>
      <c r="AB4" s="626"/>
    </row>
    <row r="5" spans="1:28" s="66" customFormat="1" ht="60" customHeight="1">
      <c r="A5" s="618"/>
      <c r="B5" s="618"/>
      <c r="C5" s="619" t="s">
        <v>28</v>
      </c>
      <c r="D5" s="618" t="s">
        <v>138</v>
      </c>
      <c r="E5" s="618" t="s">
        <v>139</v>
      </c>
      <c r="F5" s="618" t="s">
        <v>140</v>
      </c>
      <c r="G5" s="618" t="s">
        <v>141</v>
      </c>
      <c r="H5" s="618" t="s">
        <v>142</v>
      </c>
      <c r="I5" s="618" t="s">
        <v>143</v>
      </c>
      <c r="J5" s="623"/>
      <c r="K5" s="624"/>
      <c r="L5" s="625"/>
      <c r="M5" s="629" t="s">
        <v>144</v>
      </c>
      <c r="N5" s="619" t="s">
        <v>145</v>
      </c>
      <c r="O5" s="619"/>
      <c r="P5" s="630" t="s">
        <v>146</v>
      </c>
      <c r="Q5" s="631"/>
      <c r="R5" s="630" t="s">
        <v>147</v>
      </c>
      <c r="S5" s="632"/>
      <c r="T5" s="67"/>
      <c r="U5" s="68"/>
      <c r="V5" s="619"/>
      <c r="W5" s="619"/>
      <c r="X5" s="619"/>
      <c r="Y5" s="627" t="s">
        <v>148</v>
      </c>
      <c r="Z5" s="627" t="s">
        <v>149</v>
      </c>
      <c r="AA5" s="627" t="s">
        <v>150</v>
      </c>
      <c r="AB5" s="627" t="s">
        <v>151</v>
      </c>
    </row>
    <row r="6" spans="1:28" s="66" customFormat="1" ht="30" customHeight="1">
      <c r="A6" s="618"/>
      <c r="B6" s="618"/>
      <c r="C6" s="619"/>
      <c r="D6" s="618"/>
      <c r="E6" s="618"/>
      <c r="F6" s="618"/>
      <c r="G6" s="618"/>
      <c r="H6" s="618"/>
      <c r="I6" s="618"/>
      <c r="J6" s="69" t="s">
        <v>152</v>
      </c>
      <c r="K6" s="70" t="s">
        <v>103</v>
      </c>
      <c r="L6" s="70" t="s">
        <v>104</v>
      </c>
      <c r="M6" s="629"/>
      <c r="N6" s="70" t="s">
        <v>103</v>
      </c>
      <c r="O6" s="70" t="s">
        <v>104</v>
      </c>
      <c r="P6" s="70" t="s">
        <v>103</v>
      </c>
      <c r="Q6" s="70" t="s">
        <v>104</v>
      </c>
      <c r="R6" s="71" t="s">
        <v>153</v>
      </c>
      <c r="S6" s="72" t="s">
        <v>154</v>
      </c>
      <c r="U6" s="70" t="s">
        <v>104</v>
      </c>
      <c r="V6" s="73" t="s">
        <v>155</v>
      </c>
      <c r="W6" s="74" t="s">
        <v>156</v>
      </c>
      <c r="X6" s="73" t="s">
        <v>157</v>
      </c>
      <c r="Y6" s="627"/>
      <c r="Z6" s="627"/>
      <c r="AA6" s="627"/>
      <c r="AB6" s="627"/>
    </row>
    <row r="7" spans="1:28">
      <c r="A7" s="75" t="s">
        <v>741</v>
      </c>
      <c r="B7" s="75" t="s">
        <v>745</v>
      </c>
      <c r="C7" s="76">
        <v>1</v>
      </c>
      <c r="D7" s="3" t="s">
        <v>753</v>
      </c>
      <c r="E7" s="3" t="s">
        <v>776</v>
      </c>
      <c r="F7" s="151">
        <v>2</v>
      </c>
      <c r="G7" s="410">
        <v>43344</v>
      </c>
      <c r="H7" s="151" t="s">
        <v>745</v>
      </c>
      <c r="I7" s="151" t="s">
        <v>745</v>
      </c>
      <c r="J7" s="151">
        <v>138</v>
      </c>
      <c r="K7" s="151">
        <v>66</v>
      </c>
      <c r="L7" s="151">
        <v>72</v>
      </c>
      <c r="M7" s="151">
        <v>31</v>
      </c>
      <c r="N7" s="151">
        <v>10</v>
      </c>
      <c r="O7" s="151">
        <v>12</v>
      </c>
      <c r="P7" s="151">
        <v>7</v>
      </c>
      <c r="Q7" s="151">
        <v>2</v>
      </c>
      <c r="R7" s="151">
        <v>27</v>
      </c>
      <c r="S7" s="151">
        <v>4</v>
      </c>
      <c r="T7" s="151"/>
      <c r="U7" s="151"/>
      <c r="V7" s="151">
        <v>1</v>
      </c>
      <c r="W7" s="151">
        <v>8</v>
      </c>
      <c r="X7" s="151">
        <v>22</v>
      </c>
      <c r="Y7" s="151">
        <v>1</v>
      </c>
      <c r="Z7" s="151">
        <v>29</v>
      </c>
      <c r="AA7" s="394">
        <v>0</v>
      </c>
      <c r="AB7" s="394">
        <v>1</v>
      </c>
    </row>
    <row r="8" spans="1:28">
      <c r="A8" s="75" t="s">
        <v>737</v>
      </c>
      <c r="B8" s="75" t="s">
        <v>744</v>
      </c>
      <c r="C8" s="76">
        <v>2</v>
      </c>
      <c r="D8" s="50" t="s">
        <v>753</v>
      </c>
      <c r="E8" s="50" t="s">
        <v>777</v>
      </c>
      <c r="F8" s="3"/>
      <c r="G8" s="3"/>
      <c r="H8" s="3"/>
      <c r="I8" s="3"/>
      <c r="J8" s="3"/>
      <c r="K8" s="3"/>
      <c r="L8" s="3"/>
      <c r="M8" s="3"/>
      <c r="N8" s="3"/>
      <c r="O8" s="3"/>
      <c r="P8" s="3"/>
      <c r="Q8" s="3"/>
      <c r="R8" s="3"/>
      <c r="S8" s="3"/>
      <c r="T8" s="3"/>
      <c r="U8" s="3"/>
      <c r="V8" s="3"/>
      <c r="W8" s="3"/>
      <c r="X8" s="3"/>
      <c r="Y8" s="3"/>
      <c r="Z8" s="3"/>
      <c r="AA8" s="3"/>
      <c r="AB8" s="3"/>
    </row>
    <row r="9" spans="1:28">
      <c r="A9" s="75" t="s">
        <v>743</v>
      </c>
      <c r="B9" s="75" t="s">
        <v>744</v>
      </c>
      <c r="C9" s="76">
        <v>3</v>
      </c>
      <c r="D9" s="50" t="s">
        <v>753</v>
      </c>
      <c r="E9" s="50" t="s">
        <v>778</v>
      </c>
      <c r="F9" s="3"/>
      <c r="G9" s="3"/>
      <c r="H9" s="3"/>
      <c r="I9" s="3"/>
      <c r="J9" s="3"/>
      <c r="K9" s="3"/>
      <c r="L9" s="3"/>
      <c r="M9" s="3"/>
      <c r="N9" s="3"/>
      <c r="O9" s="3"/>
      <c r="P9" s="3"/>
      <c r="Q9" s="3"/>
      <c r="R9" s="3"/>
      <c r="S9" s="3"/>
      <c r="T9" s="3"/>
      <c r="U9" s="3"/>
      <c r="V9" s="3"/>
      <c r="W9" s="3"/>
      <c r="X9" s="3"/>
      <c r="Y9" s="3"/>
      <c r="Z9" s="3"/>
      <c r="AA9" s="3"/>
      <c r="AB9" s="3"/>
    </row>
    <row r="10" spans="1:28">
      <c r="A10" s="633" t="s">
        <v>779</v>
      </c>
      <c r="B10" s="634"/>
      <c r="C10" s="634"/>
      <c r="D10" s="634"/>
      <c r="E10" s="634"/>
      <c r="F10" s="634"/>
      <c r="G10" s="634"/>
      <c r="H10" s="634"/>
      <c r="I10" s="634"/>
      <c r="J10" s="634"/>
      <c r="K10" s="634"/>
      <c r="L10" s="634"/>
      <c r="M10" s="634"/>
      <c r="N10" s="634"/>
      <c r="O10" s="634"/>
      <c r="P10" s="634"/>
      <c r="Q10" s="634"/>
      <c r="R10" s="634"/>
      <c r="S10" s="634"/>
      <c r="T10" s="634"/>
      <c r="U10" s="634"/>
      <c r="V10" s="634"/>
      <c r="W10" s="634"/>
      <c r="X10" s="634"/>
      <c r="Y10" s="634"/>
      <c r="Z10" s="634"/>
      <c r="AA10" s="634"/>
      <c r="AB10" s="635"/>
    </row>
    <row r="11" spans="1:28">
      <c r="A11" s="75"/>
      <c r="B11" s="75"/>
      <c r="C11" s="76">
        <v>5</v>
      </c>
      <c r="D11" s="3"/>
      <c r="E11" s="3"/>
      <c r="F11" s="3"/>
      <c r="G11" s="3"/>
      <c r="H11" s="3"/>
      <c r="I11" s="3"/>
      <c r="J11" s="3"/>
      <c r="K11" s="3"/>
      <c r="L11" s="3"/>
      <c r="M11" s="3"/>
      <c r="N11" s="3"/>
      <c r="O11" s="3"/>
      <c r="P11" s="3"/>
      <c r="Q11" s="3"/>
      <c r="R11" s="3"/>
      <c r="S11" s="3"/>
      <c r="T11" s="3"/>
      <c r="U11" s="3"/>
      <c r="V11" s="3"/>
      <c r="W11" s="3"/>
      <c r="X11" s="3"/>
      <c r="Y11" s="3"/>
      <c r="Z11" s="3"/>
      <c r="AA11" s="3"/>
      <c r="AB11" s="3"/>
    </row>
    <row r="12" spans="1:28">
      <c r="A12" s="75"/>
      <c r="B12" s="75"/>
      <c r="C12" s="76">
        <v>6</v>
      </c>
      <c r="D12" s="3"/>
      <c r="E12" s="3"/>
      <c r="F12" s="3"/>
      <c r="G12" s="3"/>
      <c r="H12" s="3"/>
      <c r="I12" s="3"/>
      <c r="J12" s="3"/>
      <c r="K12" s="3"/>
      <c r="L12" s="3"/>
      <c r="M12" s="3"/>
      <c r="N12" s="3"/>
      <c r="O12" s="3"/>
      <c r="P12" s="3"/>
      <c r="Q12" s="3"/>
      <c r="R12" s="3"/>
      <c r="S12" s="3"/>
      <c r="T12" s="3"/>
      <c r="U12" s="3"/>
      <c r="V12" s="3"/>
      <c r="W12" s="3"/>
      <c r="X12" s="3"/>
      <c r="Y12" s="3"/>
      <c r="Z12" s="3"/>
      <c r="AA12" s="3"/>
      <c r="AB12" s="3"/>
    </row>
    <row r="13" spans="1:28">
      <c r="A13" s="75"/>
      <c r="B13" s="75"/>
      <c r="C13" s="76">
        <v>7</v>
      </c>
      <c r="D13" s="3"/>
      <c r="E13" s="3"/>
      <c r="F13" s="3"/>
      <c r="G13" s="3"/>
      <c r="H13" s="3"/>
      <c r="I13" s="3"/>
      <c r="J13" s="3"/>
      <c r="K13" s="3"/>
      <c r="L13" s="3"/>
      <c r="M13" s="3"/>
      <c r="N13" s="3"/>
      <c r="O13" s="3"/>
      <c r="P13" s="3"/>
      <c r="Q13" s="3"/>
      <c r="R13" s="3"/>
      <c r="S13" s="3"/>
      <c r="T13" s="3"/>
      <c r="U13" s="3"/>
      <c r="V13" s="3"/>
      <c r="W13" s="3"/>
      <c r="X13" s="3"/>
      <c r="Y13" s="3"/>
      <c r="Z13" s="3"/>
      <c r="AA13" s="3"/>
      <c r="AB13" s="3"/>
    </row>
    <row r="14" spans="1:28">
      <c r="A14" s="75"/>
      <c r="B14" s="75"/>
      <c r="C14" s="76">
        <v>8</v>
      </c>
      <c r="D14" s="3"/>
      <c r="E14" s="3"/>
      <c r="F14" s="3"/>
      <c r="G14" s="3"/>
      <c r="H14" s="3"/>
      <c r="I14" s="3"/>
      <c r="J14" s="3"/>
      <c r="K14" s="3"/>
      <c r="L14" s="3"/>
      <c r="M14" s="3"/>
      <c r="N14" s="3"/>
      <c r="O14" s="3"/>
      <c r="P14" s="3"/>
      <c r="Q14" s="3"/>
      <c r="R14" s="3"/>
      <c r="S14" s="3"/>
      <c r="T14" s="3"/>
      <c r="U14" s="3"/>
      <c r="V14" s="3"/>
      <c r="W14" s="3"/>
      <c r="X14" s="3"/>
      <c r="Y14" s="3"/>
      <c r="Z14" s="3"/>
      <c r="AA14" s="3"/>
      <c r="AB14" s="3"/>
    </row>
    <row r="15" spans="1:28">
      <c r="A15" s="75"/>
      <c r="B15" s="75"/>
      <c r="C15" s="76">
        <v>9</v>
      </c>
      <c r="D15" s="3"/>
      <c r="E15" s="3"/>
      <c r="F15" s="3"/>
      <c r="G15" s="3"/>
      <c r="H15" s="3"/>
      <c r="I15" s="3"/>
      <c r="J15" s="3"/>
      <c r="K15" s="3"/>
      <c r="L15" s="3"/>
      <c r="M15" s="3"/>
      <c r="N15" s="3"/>
      <c r="O15" s="3"/>
      <c r="P15" s="3"/>
      <c r="Q15" s="3"/>
      <c r="R15" s="3"/>
      <c r="S15" s="3"/>
      <c r="T15" s="3"/>
      <c r="U15" s="3"/>
      <c r="V15" s="3"/>
      <c r="W15" s="3"/>
      <c r="X15" s="3"/>
      <c r="Y15" s="3"/>
      <c r="Z15" s="3"/>
      <c r="AA15" s="3"/>
      <c r="AB15" s="3"/>
    </row>
    <row r="16" spans="1:28">
      <c r="A16" s="75"/>
      <c r="B16" s="75"/>
      <c r="C16" s="76">
        <v>10</v>
      </c>
      <c r="D16" s="3"/>
      <c r="E16" s="3"/>
      <c r="F16" s="3"/>
      <c r="G16" s="3"/>
      <c r="H16" s="3"/>
      <c r="I16" s="3"/>
      <c r="J16" s="3"/>
      <c r="K16" s="3"/>
      <c r="L16" s="3"/>
      <c r="M16" s="3"/>
      <c r="N16" s="3"/>
      <c r="O16" s="3"/>
      <c r="P16" s="3"/>
      <c r="Q16" s="3"/>
      <c r="R16" s="3"/>
      <c r="S16" s="3"/>
      <c r="T16" s="3"/>
      <c r="U16" s="3"/>
      <c r="V16" s="3"/>
      <c r="W16" s="3"/>
      <c r="X16" s="3"/>
      <c r="Y16" s="3"/>
      <c r="Z16" s="3"/>
      <c r="AA16" s="3"/>
      <c r="AB16" s="3"/>
    </row>
    <row r="17" spans="1:28">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row>
    <row r="18" spans="1:28">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row>
    <row r="19" spans="1:28">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row>
    <row r="20" spans="1:28">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row>
    <row r="21" spans="1:28">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row>
    <row r="22" spans="1:28">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row>
    <row r="23" spans="1:28">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row>
    <row r="25" spans="1:28">
      <c r="G25" s="628" t="s">
        <v>158</v>
      </c>
      <c r="H25" s="628"/>
      <c r="I25" s="628"/>
      <c r="J25" s="628"/>
      <c r="K25" s="628"/>
      <c r="L25" s="628"/>
      <c r="M25" s="628"/>
      <c r="N25" s="628"/>
    </row>
  </sheetData>
  <mergeCells count="28">
    <mergeCell ref="Z5:Z6"/>
    <mergeCell ref="AA5:AA6"/>
    <mergeCell ref="AB5:AB6"/>
    <mergeCell ref="G25:N25"/>
    <mergeCell ref="I5:I6"/>
    <mergeCell ref="M5:M6"/>
    <mergeCell ref="N5:O5"/>
    <mergeCell ref="P5:Q5"/>
    <mergeCell ref="R5:S5"/>
    <mergeCell ref="V5:X5"/>
    <mergeCell ref="H5:H6"/>
    <mergeCell ref="A10:AB10"/>
    <mergeCell ref="A1:AB1"/>
    <mergeCell ref="A2:AB2"/>
    <mergeCell ref="C3:D3"/>
    <mergeCell ref="A4:A6"/>
    <mergeCell ref="B4:B6"/>
    <mergeCell ref="C4:I4"/>
    <mergeCell ref="J4:L5"/>
    <mergeCell ref="M4:U4"/>
    <mergeCell ref="V4:X4"/>
    <mergeCell ref="Y4:AB4"/>
    <mergeCell ref="C5:C6"/>
    <mergeCell ref="D5:D6"/>
    <mergeCell ref="E5:E6"/>
    <mergeCell ref="F5:F6"/>
    <mergeCell ref="G5:G6"/>
    <mergeCell ref="Y5:Y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AC122"/>
  <sheetViews>
    <sheetView zoomScale="90" zoomScaleNormal="90" workbookViewId="0">
      <pane xSplit="7" ySplit="4" topLeftCell="H113" activePane="bottomRight" state="frozenSplit"/>
      <selection activeCell="R1" sqref="R1:S1048576"/>
      <selection pane="topRight" activeCell="R1" sqref="R1:S1048576"/>
      <selection pane="bottomLeft" activeCell="R1" sqref="R1:S1048576"/>
      <selection pane="bottomRight" activeCell="M8" sqref="M8"/>
    </sheetView>
  </sheetViews>
  <sheetFormatPr defaultRowHeight="15"/>
  <cols>
    <col min="1" max="1" width="6.5703125" style="88" bestFit="1" customWidth="1"/>
    <col min="2" max="2" width="25.5703125" style="88" customWidth="1"/>
    <col min="3" max="3" width="20.140625" style="88" customWidth="1"/>
    <col min="4" max="4" width="14.7109375" style="88" customWidth="1"/>
    <col min="5" max="5" width="12.85546875" style="88" customWidth="1"/>
    <col min="6" max="6" width="13.5703125" customWidth="1"/>
    <col min="7" max="7" width="11.5703125" customWidth="1"/>
    <col min="8" max="9" width="10.140625" customWidth="1"/>
    <col min="10" max="10" width="10.5703125" customWidth="1"/>
    <col min="11" max="11" width="11.28515625" customWidth="1"/>
    <col min="12" max="12" width="11.5703125" bestFit="1" customWidth="1"/>
    <col min="13" max="13" width="13.85546875" customWidth="1"/>
    <col min="14" max="14" width="10.28515625" customWidth="1"/>
    <col min="15" max="15" width="11.28515625" customWidth="1"/>
    <col min="16" max="16" width="14.140625" customWidth="1"/>
    <col min="17" max="17" width="10.85546875" customWidth="1"/>
    <col min="18" max="18" width="17" customWidth="1"/>
    <col min="19" max="19" width="11.5703125" customWidth="1"/>
    <col min="20" max="20" width="12.85546875" customWidth="1"/>
    <col min="21" max="21" width="10.5703125" style="28" customWidth="1"/>
    <col min="22" max="22" width="13.85546875" style="28" customWidth="1"/>
    <col min="23" max="23" width="12" style="28" customWidth="1"/>
    <col min="24" max="24" width="12.140625" customWidth="1"/>
    <col min="26" max="26" width="12.5703125" customWidth="1"/>
    <col min="27" max="27" width="13.5703125" customWidth="1"/>
  </cols>
  <sheetData>
    <row r="1" spans="1:29">
      <c r="A1" s="636" t="s">
        <v>159</v>
      </c>
      <c r="B1" s="637"/>
      <c r="C1" s="637"/>
      <c r="D1" s="637"/>
      <c r="E1" s="637"/>
      <c r="F1" s="637"/>
      <c r="G1" s="637"/>
      <c r="H1" s="637"/>
      <c r="I1" s="637"/>
      <c r="J1" s="637"/>
      <c r="K1" s="637"/>
      <c r="L1" s="637"/>
      <c r="M1" s="637"/>
      <c r="N1" s="637"/>
      <c r="O1" s="637"/>
      <c r="P1" s="637"/>
      <c r="Q1" s="637"/>
      <c r="R1" s="637"/>
    </row>
    <row r="2" spans="1:29" ht="15" customHeight="1">
      <c r="A2" s="541" t="s">
        <v>25</v>
      </c>
      <c r="B2" s="541"/>
      <c r="C2" s="541"/>
      <c r="D2" s="541"/>
      <c r="E2" s="541"/>
      <c r="F2" s="77"/>
      <c r="G2" s="77"/>
      <c r="H2" s="77"/>
      <c r="I2" s="77"/>
      <c r="J2" s="77"/>
      <c r="K2" s="77"/>
      <c r="L2" s="77"/>
      <c r="M2" s="77"/>
      <c r="N2" s="77"/>
      <c r="O2" s="77"/>
      <c r="P2" s="209"/>
      <c r="Q2" s="209"/>
      <c r="R2" s="209"/>
    </row>
    <row r="3" spans="1:29" ht="45.75" customHeight="1">
      <c r="A3" s="638" t="s">
        <v>160</v>
      </c>
      <c r="B3" s="638" t="s">
        <v>161</v>
      </c>
      <c r="C3" s="638" t="s">
        <v>525</v>
      </c>
      <c r="D3" s="601" t="s">
        <v>162</v>
      </c>
      <c r="E3" s="638" t="s">
        <v>163</v>
      </c>
      <c r="F3" s="638" t="s">
        <v>164</v>
      </c>
      <c r="G3" s="638" t="s">
        <v>4</v>
      </c>
      <c r="H3" s="559" t="s">
        <v>165</v>
      </c>
      <c r="I3" s="559"/>
      <c r="J3" s="559" t="s">
        <v>166</v>
      </c>
      <c r="K3" s="559"/>
      <c r="L3" s="646" t="s">
        <v>526</v>
      </c>
      <c r="M3" s="647"/>
      <c r="N3" s="648" t="s">
        <v>168</v>
      </c>
      <c r="O3" s="648"/>
      <c r="P3" s="649" t="s">
        <v>167</v>
      </c>
      <c r="Q3" s="650"/>
      <c r="R3" s="210" t="s">
        <v>169</v>
      </c>
      <c r="S3" s="651" t="s">
        <v>170</v>
      </c>
      <c r="T3" s="651"/>
      <c r="U3" s="639" t="s">
        <v>527</v>
      </c>
      <c r="V3" s="639"/>
      <c r="W3" s="639" t="s">
        <v>171</v>
      </c>
      <c r="X3" s="639"/>
      <c r="Y3" s="640" t="s">
        <v>172</v>
      </c>
      <c r="Z3" s="641"/>
      <c r="AA3" s="642" t="s">
        <v>173</v>
      </c>
      <c r="AB3" s="642"/>
      <c r="AC3" s="642"/>
    </row>
    <row r="4" spans="1:29" s="88" customFormat="1" ht="75">
      <c r="A4" s="601"/>
      <c r="B4" s="601"/>
      <c r="C4" s="601"/>
      <c r="D4" s="603"/>
      <c r="E4" s="601"/>
      <c r="F4" s="601"/>
      <c r="G4" s="601"/>
      <c r="H4" s="156" t="s">
        <v>174</v>
      </c>
      <c r="I4" s="211" t="s">
        <v>175</v>
      </c>
      <c r="J4" s="156" t="s">
        <v>176</v>
      </c>
      <c r="K4" s="211" t="s">
        <v>177</v>
      </c>
      <c r="L4" s="212" t="s">
        <v>528</v>
      </c>
      <c r="M4" s="212" t="s">
        <v>529</v>
      </c>
      <c r="N4" s="212" t="s">
        <v>180</v>
      </c>
      <c r="O4" s="212" t="s">
        <v>181</v>
      </c>
      <c r="P4" s="213" t="s">
        <v>178</v>
      </c>
      <c r="Q4" s="213" t="s">
        <v>179</v>
      </c>
      <c r="R4" s="213" t="s">
        <v>530</v>
      </c>
      <c r="S4" s="213" t="s">
        <v>531</v>
      </c>
      <c r="T4" s="40" t="s">
        <v>532</v>
      </c>
      <c r="U4" s="213" t="s">
        <v>531</v>
      </c>
      <c r="V4" s="40" t="s">
        <v>532</v>
      </c>
      <c r="W4" s="213" t="s">
        <v>531</v>
      </c>
      <c r="X4" s="40" t="s">
        <v>532</v>
      </c>
      <c r="Y4" s="213" t="s">
        <v>531</v>
      </c>
      <c r="Z4" s="40" t="s">
        <v>532</v>
      </c>
      <c r="AA4" s="214" t="s">
        <v>533</v>
      </c>
      <c r="AB4" s="214" t="s">
        <v>182</v>
      </c>
      <c r="AC4" s="214" t="s">
        <v>183</v>
      </c>
    </row>
    <row r="5" spans="1:29">
      <c r="A5" s="81">
        <v>1</v>
      </c>
      <c r="B5" s="411" t="s">
        <v>748</v>
      </c>
      <c r="C5" s="411" t="s">
        <v>780</v>
      </c>
      <c r="D5" s="412" t="s">
        <v>781</v>
      </c>
      <c r="E5" s="411" t="s">
        <v>782</v>
      </c>
      <c r="F5" s="413" t="s">
        <v>745</v>
      </c>
      <c r="G5" s="412" t="s">
        <v>783</v>
      </c>
      <c r="H5" s="414">
        <v>41</v>
      </c>
      <c r="I5" s="414">
        <v>0</v>
      </c>
      <c r="J5" s="415">
        <v>0</v>
      </c>
      <c r="K5" s="415">
        <v>0</v>
      </c>
      <c r="L5" s="416">
        <v>1</v>
      </c>
      <c r="M5" s="416">
        <v>0</v>
      </c>
      <c r="N5" s="417">
        <v>0</v>
      </c>
      <c r="O5" s="417" t="s">
        <v>784</v>
      </c>
      <c r="P5" s="417">
        <v>2</v>
      </c>
      <c r="Q5" s="417">
        <v>0</v>
      </c>
      <c r="R5" s="417">
        <v>0</v>
      </c>
      <c r="S5" s="417">
        <v>0</v>
      </c>
      <c r="T5" s="411">
        <v>3</v>
      </c>
      <c r="U5" s="417">
        <v>1</v>
      </c>
      <c r="V5" s="411">
        <v>1</v>
      </c>
      <c r="W5" s="417">
        <v>0</v>
      </c>
      <c r="X5" s="411">
        <v>1</v>
      </c>
      <c r="Y5" s="417">
        <v>0</v>
      </c>
      <c r="Z5" s="411">
        <v>2</v>
      </c>
      <c r="AA5" s="411">
        <v>1</v>
      </c>
      <c r="AB5" s="411">
        <v>0</v>
      </c>
      <c r="AC5" s="411">
        <v>0</v>
      </c>
    </row>
    <row r="6" spans="1:29">
      <c r="A6" s="81">
        <v>2</v>
      </c>
      <c r="B6" s="411" t="s">
        <v>748</v>
      </c>
      <c r="C6" s="411" t="s">
        <v>780</v>
      </c>
      <c r="D6" s="412" t="s">
        <v>785</v>
      </c>
      <c r="E6" s="411" t="s">
        <v>786</v>
      </c>
      <c r="F6" s="413" t="s">
        <v>745</v>
      </c>
      <c r="G6" s="412" t="s">
        <v>783</v>
      </c>
      <c r="H6" s="414">
        <v>33</v>
      </c>
      <c r="I6" s="414">
        <v>0</v>
      </c>
      <c r="J6" s="415">
        <v>0</v>
      </c>
      <c r="K6" s="415">
        <v>0</v>
      </c>
      <c r="L6" s="416">
        <v>1</v>
      </c>
      <c r="M6" s="416">
        <v>0</v>
      </c>
      <c r="N6" s="417">
        <v>1</v>
      </c>
      <c r="O6" s="417" t="s">
        <v>784</v>
      </c>
      <c r="P6" s="417">
        <v>2</v>
      </c>
      <c r="Q6" s="417">
        <v>0</v>
      </c>
      <c r="R6" s="417">
        <v>0</v>
      </c>
      <c r="S6" s="417">
        <v>0</v>
      </c>
      <c r="T6" s="411">
        <v>2</v>
      </c>
      <c r="U6" s="417">
        <v>1</v>
      </c>
      <c r="V6" s="411">
        <v>1</v>
      </c>
      <c r="W6" s="417">
        <v>0</v>
      </c>
      <c r="X6" s="411">
        <v>1</v>
      </c>
      <c r="Y6" s="417">
        <v>0</v>
      </c>
      <c r="Z6" s="411">
        <v>1</v>
      </c>
      <c r="AA6" s="411">
        <v>0</v>
      </c>
      <c r="AB6" s="411">
        <v>0</v>
      </c>
      <c r="AC6" s="411">
        <v>0</v>
      </c>
    </row>
    <row r="7" spans="1:29">
      <c r="A7" s="81">
        <v>3</v>
      </c>
      <c r="B7" s="411" t="s">
        <v>748</v>
      </c>
      <c r="C7" s="411" t="s">
        <v>780</v>
      </c>
      <c r="D7" s="412" t="s">
        <v>787</v>
      </c>
      <c r="E7" s="411" t="s">
        <v>786</v>
      </c>
      <c r="F7" s="413" t="s">
        <v>745</v>
      </c>
      <c r="G7" s="412" t="s">
        <v>788</v>
      </c>
      <c r="H7" s="414">
        <v>67</v>
      </c>
      <c r="I7" s="414">
        <v>0</v>
      </c>
      <c r="J7" s="415">
        <v>0</v>
      </c>
      <c r="K7" s="415">
        <v>0</v>
      </c>
      <c r="L7" s="416">
        <v>1</v>
      </c>
      <c r="M7" s="416">
        <v>0</v>
      </c>
      <c r="N7" s="417">
        <v>1</v>
      </c>
      <c r="O7" s="417" t="s">
        <v>789</v>
      </c>
      <c r="P7" s="417">
        <v>1</v>
      </c>
      <c r="Q7" s="417">
        <v>0</v>
      </c>
      <c r="R7" s="417">
        <v>0</v>
      </c>
      <c r="S7" s="417">
        <v>0</v>
      </c>
      <c r="T7" s="411">
        <v>3</v>
      </c>
      <c r="U7" s="417">
        <v>3</v>
      </c>
      <c r="V7" s="411">
        <v>0</v>
      </c>
      <c r="W7" s="417">
        <v>0</v>
      </c>
      <c r="X7" s="411">
        <v>1</v>
      </c>
      <c r="Y7" s="417">
        <v>0</v>
      </c>
      <c r="Z7" s="411">
        <v>1</v>
      </c>
      <c r="AA7" s="411">
        <v>2</v>
      </c>
      <c r="AB7" s="411">
        <v>0</v>
      </c>
      <c r="AC7" s="411">
        <v>6</v>
      </c>
    </row>
    <row r="8" spans="1:29">
      <c r="A8" s="81">
        <v>4</v>
      </c>
      <c r="B8" s="411" t="s">
        <v>748</v>
      </c>
      <c r="C8" s="411" t="s">
        <v>780</v>
      </c>
      <c r="D8" s="412" t="s">
        <v>790</v>
      </c>
      <c r="E8" s="411" t="s">
        <v>786</v>
      </c>
      <c r="F8" s="413" t="s">
        <v>745</v>
      </c>
      <c r="G8" s="412" t="s">
        <v>783</v>
      </c>
      <c r="H8" s="414">
        <v>27</v>
      </c>
      <c r="I8" s="414">
        <v>0</v>
      </c>
      <c r="J8" s="415">
        <v>1</v>
      </c>
      <c r="K8" s="415">
        <v>0</v>
      </c>
      <c r="L8" s="416">
        <v>1</v>
      </c>
      <c r="M8" s="416">
        <v>0</v>
      </c>
      <c r="N8" s="417">
        <v>0</v>
      </c>
      <c r="O8" s="417" t="s">
        <v>789</v>
      </c>
      <c r="P8" s="417">
        <v>1</v>
      </c>
      <c r="Q8" s="417">
        <v>0</v>
      </c>
      <c r="R8" s="417">
        <v>1</v>
      </c>
      <c r="S8" s="417">
        <v>1</v>
      </c>
      <c r="T8" s="411">
        <v>1</v>
      </c>
      <c r="U8" s="417">
        <v>2</v>
      </c>
      <c r="V8" s="411">
        <v>0</v>
      </c>
      <c r="W8" s="417">
        <v>1</v>
      </c>
      <c r="X8" s="411">
        <v>1</v>
      </c>
      <c r="Y8" s="417">
        <v>1</v>
      </c>
      <c r="Z8" s="411">
        <v>1</v>
      </c>
      <c r="AA8" s="411">
        <v>0</v>
      </c>
      <c r="AB8" s="411">
        <v>0</v>
      </c>
      <c r="AC8" s="411">
        <v>0</v>
      </c>
    </row>
    <row r="9" spans="1:29" s="138" customFormat="1">
      <c r="A9" s="81">
        <v>5</v>
      </c>
      <c r="B9" s="411" t="s">
        <v>748</v>
      </c>
      <c r="C9" s="411" t="s">
        <v>780</v>
      </c>
      <c r="D9" s="412" t="s">
        <v>791</v>
      </c>
      <c r="E9" s="411" t="s">
        <v>786</v>
      </c>
      <c r="F9" s="413" t="s">
        <v>745</v>
      </c>
      <c r="G9" s="412" t="s">
        <v>792</v>
      </c>
      <c r="H9" s="414">
        <v>23</v>
      </c>
      <c r="I9" s="414">
        <v>0</v>
      </c>
      <c r="J9" s="415">
        <v>0</v>
      </c>
      <c r="K9" s="415">
        <v>0</v>
      </c>
      <c r="L9" s="416">
        <v>1</v>
      </c>
      <c r="M9" s="416">
        <v>0</v>
      </c>
      <c r="N9" s="417">
        <v>1</v>
      </c>
      <c r="O9" s="417" t="s">
        <v>793</v>
      </c>
      <c r="P9" s="417">
        <v>1</v>
      </c>
      <c r="Q9" s="417">
        <v>1</v>
      </c>
      <c r="R9" s="417">
        <v>0</v>
      </c>
      <c r="S9" s="417">
        <v>0</v>
      </c>
      <c r="T9" s="411">
        <v>2</v>
      </c>
      <c r="U9" s="417">
        <v>2</v>
      </c>
      <c r="V9" s="411">
        <v>0</v>
      </c>
      <c r="W9" s="417">
        <v>1</v>
      </c>
      <c r="X9" s="411">
        <v>0</v>
      </c>
      <c r="Y9" s="417">
        <v>1</v>
      </c>
      <c r="Z9" s="411">
        <v>0</v>
      </c>
      <c r="AA9" s="411">
        <v>1</v>
      </c>
      <c r="AB9" s="411">
        <v>0</v>
      </c>
      <c r="AC9" s="411">
        <v>2</v>
      </c>
    </row>
    <row r="10" spans="1:29">
      <c r="A10" s="81">
        <v>6</v>
      </c>
      <c r="B10" s="411" t="s">
        <v>748</v>
      </c>
      <c r="C10" s="411" t="s">
        <v>780</v>
      </c>
      <c r="D10" s="412" t="s">
        <v>794</v>
      </c>
      <c r="E10" s="411" t="s">
        <v>786</v>
      </c>
      <c r="F10" s="413" t="s">
        <v>745</v>
      </c>
      <c r="G10" s="412" t="s">
        <v>795</v>
      </c>
      <c r="H10" s="418">
        <v>0</v>
      </c>
      <c r="I10" s="414">
        <v>0</v>
      </c>
      <c r="J10" s="415">
        <v>0</v>
      </c>
      <c r="K10" s="415">
        <v>0</v>
      </c>
      <c r="L10" s="416">
        <v>0</v>
      </c>
      <c r="M10" s="416">
        <v>0</v>
      </c>
      <c r="N10" s="417">
        <v>0</v>
      </c>
      <c r="O10" s="417">
        <v>0</v>
      </c>
      <c r="P10" s="417">
        <v>0</v>
      </c>
      <c r="Q10" s="417">
        <v>0</v>
      </c>
      <c r="R10" s="417">
        <v>1</v>
      </c>
      <c r="S10" s="417">
        <v>1</v>
      </c>
      <c r="T10" s="411">
        <v>1</v>
      </c>
      <c r="U10" s="417">
        <v>1</v>
      </c>
      <c r="V10" s="411">
        <v>0</v>
      </c>
      <c r="W10" s="417">
        <v>0</v>
      </c>
      <c r="X10" s="411">
        <v>1</v>
      </c>
      <c r="Y10" s="417">
        <v>0</v>
      </c>
      <c r="Z10" s="411">
        <v>1</v>
      </c>
      <c r="AA10" s="411">
        <v>0</v>
      </c>
      <c r="AB10" s="411">
        <v>0</v>
      </c>
      <c r="AC10" s="411">
        <v>0</v>
      </c>
    </row>
    <row r="11" spans="1:29">
      <c r="A11" s="81">
        <v>7</v>
      </c>
      <c r="B11" s="411" t="s">
        <v>748</v>
      </c>
      <c r="C11" s="411" t="s">
        <v>780</v>
      </c>
      <c r="D11" s="412" t="s">
        <v>796</v>
      </c>
      <c r="E11" s="411" t="s">
        <v>786</v>
      </c>
      <c r="F11" s="413" t="s">
        <v>745</v>
      </c>
      <c r="G11" s="412" t="s">
        <v>795</v>
      </c>
      <c r="H11" s="418">
        <v>0</v>
      </c>
      <c r="I11" s="414">
        <v>0</v>
      </c>
      <c r="J11" s="415">
        <v>0</v>
      </c>
      <c r="K11" s="415">
        <v>0</v>
      </c>
      <c r="L11" s="416">
        <v>1</v>
      </c>
      <c r="M11" s="416">
        <v>0</v>
      </c>
      <c r="N11" s="417">
        <v>0</v>
      </c>
      <c r="O11" s="417" t="s">
        <v>774</v>
      </c>
      <c r="P11" s="417">
        <v>1</v>
      </c>
      <c r="Q11" s="417">
        <v>0</v>
      </c>
      <c r="R11" s="417">
        <v>1</v>
      </c>
      <c r="S11" s="417">
        <v>0</v>
      </c>
      <c r="T11" s="411">
        <v>2</v>
      </c>
      <c r="U11" s="417">
        <v>1</v>
      </c>
      <c r="V11" s="411">
        <v>0</v>
      </c>
      <c r="W11" s="417">
        <v>1</v>
      </c>
      <c r="X11" s="411">
        <v>0</v>
      </c>
      <c r="Y11" s="417">
        <v>1</v>
      </c>
      <c r="Z11" s="411">
        <v>0</v>
      </c>
      <c r="AA11" s="411">
        <v>0</v>
      </c>
      <c r="AB11" s="411">
        <v>0</v>
      </c>
      <c r="AC11" s="411">
        <v>0</v>
      </c>
    </row>
    <row r="12" spans="1:29">
      <c r="A12" s="81">
        <v>8</v>
      </c>
      <c r="B12" s="411" t="s">
        <v>748</v>
      </c>
      <c r="C12" s="411" t="s">
        <v>780</v>
      </c>
      <c r="D12" s="419" t="s">
        <v>797</v>
      </c>
      <c r="E12" s="411" t="s">
        <v>204</v>
      </c>
      <c r="F12" s="413" t="s">
        <v>745</v>
      </c>
      <c r="G12" s="419" t="s">
        <v>783</v>
      </c>
      <c r="H12" s="418">
        <v>9</v>
      </c>
      <c r="I12" s="418">
        <v>0</v>
      </c>
      <c r="J12" s="415">
        <v>0</v>
      </c>
      <c r="K12" s="415">
        <v>0</v>
      </c>
      <c r="L12" s="416">
        <v>2</v>
      </c>
      <c r="M12" s="416"/>
      <c r="N12" s="417"/>
      <c r="O12" s="417"/>
      <c r="P12" s="417"/>
      <c r="Q12" s="417"/>
      <c r="R12" s="417"/>
      <c r="S12" s="417"/>
      <c r="T12" s="411"/>
      <c r="U12" s="417"/>
      <c r="V12" s="411"/>
      <c r="W12" s="417"/>
      <c r="X12" s="411"/>
      <c r="Y12" s="417"/>
      <c r="Z12" s="411"/>
      <c r="AA12" s="411"/>
      <c r="AB12" s="411"/>
      <c r="AC12" s="411"/>
    </row>
    <row r="13" spans="1:29">
      <c r="A13" s="397">
        <v>9</v>
      </c>
      <c r="B13" s="389" t="s">
        <v>798</v>
      </c>
      <c r="C13" s="389" t="s">
        <v>780</v>
      </c>
      <c r="D13" s="396" t="s">
        <v>799</v>
      </c>
      <c r="E13" s="396" t="s">
        <v>753</v>
      </c>
      <c r="F13" s="396" t="s">
        <v>745</v>
      </c>
      <c r="G13" s="423" t="s">
        <v>800</v>
      </c>
      <c r="H13" s="424">
        <v>622</v>
      </c>
      <c r="I13" s="424">
        <v>280</v>
      </c>
      <c r="J13" s="424">
        <v>3</v>
      </c>
      <c r="K13" s="424">
        <v>0</v>
      </c>
      <c r="L13" s="83">
        <v>2</v>
      </c>
      <c r="M13" s="83">
        <v>1</v>
      </c>
      <c r="N13" s="84">
        <v>2</v>
      </c>
      <c r="O13" s="84">
        <v>7</v>
      </c>
      <c r="P13" s="84">
        <v>2</v>
      </c>
      <c r="Q13" s="84">
        <v>1</v>
      </c>
      <c r="R13" s="84">
        <v>1</v>
      </c>
      <c r="S13" s="84">
        <v>1</v>
      </c>
      <c r="T13" s="397">
        <v>1</v>
      </c>
      <c r="U13" s="84">
        <v>2</v>
      </c>
      <c r="V13" s="397">
        <v>2</v>
      </c>
      <c r="W13" s="84">
        <v>1</v>
      </c>
      <c r="X13" s="397">
        <v>2</v>
      </c>
      <c r="Y13" s="84"/>
      <c r="Z13" s="397">
        <v>1</v>
      </c>
      <c r="AA13" s="129">
        <v>2</v>
      </c>
      <c r="AB13" s="129">
        <v>1</v>
      </c>
      <c r="AC13" s="129">
        <v>1</v>
      </c>
    </row>
    <row r="14" spans="1:29">
      <c r="A14" s="81">
        <v>10</v>
      </c>
      <c r="B14" s="217" t="s">
        <v>798</v>
      </c>
      <c r="C14" s="217" t="s">
        <v>780</v>
      </c>
      <c r="D14" s="407" t="s">
        <v>801</v>
      </c>
      <c r="E14" s="422" t="s">
        <v>802</v>
      </c>
      <c r="F14" s="407" t="s">
        <v>745</v>
      </c>
      <c r="G14" s="420" t="s">
        <v>795</v>
      </c>
      <c r="H14" s="421">
        <v>36</v>
      </c>
      <c r="I14" s="421">
        <v>0</v>
      </c>
      <c r="J14" s="421">
        <v>0</v>
      </c>
      <c r="K14" s="421">
        <v>0</v>
      </c>
      <c r="L14" s="83">
        <v>1</v>
      </c>
      <c r="M14" s="83">
        <v>1</v>
      </c>
      <c r="N14" s="85">
        <v>1</v>
      </c>
      <c r="O14" s="84">
        <v>2</v>
      </c>
      <c r="P14" s="85">
        <v>1</v>
      </c>
      <c r="Q14" s="85">
        <v>1</v>
      </c>
      <c r="R14" s="85">
        <v>1</v>
      </c>
      <c r="S14" s="85">
        <v>1</v>
      </c>
      <c r="T14" s="81">
        <v>2</v>
      </c>
      <c r="U14" s="85">
        <v>1</v>
      </c>
      <c r="V14" s="81">
        <v>2</v>
      </c>
      <c r="W14" s="85">
        <v>1</v>
      </c>
      <c r="X14" s="81">
        <v>1</v>
      </c>
      <c r="Y14" s="85">
        <v>2</v>
      </c>
      <c r="Z14" s="81">
        <v>1</v>
      </c>
      <c r="AA14" s="49">
        <v>1</v>
      </c>
      <c r="AB14" s="49">
        <v>0</v>
      </c>
      <c r="AC14" s="49">
        <v>0</v>
      </c>
    </row>
    <row r="15" spans="1:29">
      <c r="A15" s="81">
        <v>11</v>
      </c>
      <c r="B15" s="217" t="s">
        <v>798</v>
      </c>
      <c r="C15" s="217" t="s">
        <v>780</v>
      </c>
      <c r="D15" s="407" t="s">
        <v>803</v>
      </c>
      <c r="E15" s="407" t="s">
        <v>786</v>
      </c>
      <c r="F15" s="407" t="s">
        <v>745</v>
      </c>
      <c r="G15" s="420" t="s">
        <v>804</v>
      </c>
      <c r="H15" s="421">
        <v>12</v>
      </c>
      <c r="I15" s="421">
        <v>0</v>
      </c>
      <c r="J15" s="421">
        <v>0</v>
      </c>
      <c r="K15" s="421">
        <v>0</v>
      </c>
      <c r="L15" s="83">
        <v>1</v>
      </c>
      <c r="M15" s="83">
        <v>0</v>
      </c>
      <c r="N15" s="86">
        <v>1</v>
      </c>
      <c r="O15" s="86">
        <v>1</v>
      </c>
      <c r="P15" s="86">
        <v>1</v>
      </c>
      <c r="Q15" s="86">
        <v>0</v>
      </c>
      <c r="R15" s="86">
        <v>1</v>
      </c>
      <c r="S15" s="86">
        <v>1</v>
      </c>
      <c r="T15" s="81">
        <v>1</v>
      </c>
      <c r="U15" s="86">
        <v>1</v>
      </c>
      <c r="V15" s="81">
        <v>1</v>
      </c>
      <c r="W15" s="86">
        <v>1</v>
      </c>
      <c r="X15" s="81">
        <v>1</v>
      </c>
      <c r="Y15" s="86">
        <v>0</v>
      </c>
      <c r="Z15" s="81">
        <v>1</v>
      </c>
      <c r="AA15" s="49">
        <v>1</v>
      </c>
      <c r="AB15" s="49">
        <v>0</v>
      </c>
      <c r="AC15" s="49">
        <v>0</v>
      </c>
    </row>
    <row r="16" spans="1:29">
      <c r="A16" s="81">
        <v>12</v>
      </c>
      <c r="B16" s="217" t="s">
        <v>798</v>
      </c>
      <c r="C16" s="425" t="s">
        <v>780</v>
      </c>
      <c r="D16" s="407" t="s">
        <v>805</v>
      </c>
      <c r="E16" s="407" t="s">
        <v>786</v>
      </c>
      <c r="F16" s="407" t="s">
        <v>745</v>
      </c>
      <c r="G16" s="420" t="s">
        <v>795</v>
      </c>
      <c r="H16" s="385">
        <v>22</v>
      </c>
      <c r="I16" s="385">
        <v>0</v>
      </c>
      <c r="J16" s="385">
        <v>0</v>
      </c>
      <c r="K16" s="385">
        <v>0</v>
      </c>
      <c r="L16" s="385">
        <v>1</v>
      </c>
      <c r="M16" s="385">
        <v>0</v>
      </c>
      <c r="N16" s="385">
        <v>1</v>
      </c>
      <c r="O16" s="385">
        <v>1</v>
      </c>
      <c r="P16" s="385">
        <v>1</v>
      </c>
      <c r="Q16" s="385">
        <v>0</v>
      </c>
      <c r="R16" s="385">
        <v>1</v>
      </c>
      <c r="S16" s="385">
        <v>1</v>
      </c>
      <c r="T16" s="385">
        <v>1</v>
      </c>
      <c r="U16" s="87">
        <v>1</v>
      </c>
      <c r="V16" s="87">
        <v>1</v>
      </c>
      <c r="W16" s="87">
        <v>1</v>
      </c>
      <c r="X16" s="385">
        <v>1</v>
      </c>
      <c r="Y16" s="385">
        <v>0</v>
      </c>
      <c r="Z16" s="385">
        <v>1</v>
      </c>
      <c r="AA16" s="385">
        <v>1</v>
      </c>
      <c r="AB16" s="385">
        <v>0</v>
      </c>
      <c r="AC16" s="385">
        <v>0</v>
      </c>
    </row>
    <row r="17" spans="1:29">
      <c r="A17" s="81">
        <v>13</v>
      </c>
      <c r="B17" s="407" t="s">
        <v>798</v>
      </c>
      <c r="C17" s="407" t="s">
        <v>780</v>
      </c>
      <c r="D17" s="407" t="s">
        <v>806</v>
      </c>
      <c r="E17" s="407" t="s">
        <v>786</v>
      </c>
      <c r="F17" s="407" t="s">
        <v>744</v>
      </c>
      <c r="G17" s="420" t="s">
        <v>807</v>
      </c>
      <c r="H17" s="49">
        <v>8</v>
      </c>
      <c r="I17" s="49">
        <v>0</v>
      </c>
      <c r="J17" s="49">
        <v>0</v>
      </c>
      <c r="K17" s="49">
        <v>0</v>
      </c>
      <c r="L17" s="49">
        <v>1</v>
      </c>
      <c r="M17" s="49">
        <v>0</v>
      </c>
      <c r="N17" s="49">
        <v>1</v>
      </c>
      <c r="O17" s="49">
        <v>2</v>
      </c>
      <c r="P17" s="49">
        <v>1</v>
      </c>
      <c r="Q17" s="49">
        <v>0</v>
      </c>
      <c r="R17" s="49">
        <v>1</v>
      </c>
      <c r="S17" s="49">
        <v>1</v>
      </c>
      <c r="T17" s="49">
        <v>1</v>
      </c>
      <c r="U17" s="81">
        <v>1</v>
      </c>
      <c r="V17" s="81">
        <v>1</v>
      </c>
      <c r="W17" s="81">
        <v>1</v>
      </c>
      <c r="X17" s="49">
        <v>1</v>
      </c>
      <c r="Y17" s="49">
        <v>0</v>
      </c>
      <c r="Z17" s="49">
        <v>1</v>
      </c>
      <c r="AA17" s="49">
        <v>1</v>
      </c>
      <c r="AB17" s="49">
        <v>0</v>
      </c>
      <c r="AC17" s="49">
        <v>0</v>
      </c>
    </row>
    <row r="18" spans="1:29">
      <c r="A18" s="81">
        <v>14</v>
      </c>
      <c r="B18" s="217" t="s">
        <v>798</v>
      </c>
      <c r="C18" s="407" t="s">
        <v>780</v>
      </c>
      <c r="D18" s="407" t="s">
        <v>808</v>
      </c>
      <c r="E18" s="407" t="s">
        <v>786</v>
      </c>
      <c r="F18" s="407" t="s">
        <v>744</v>
      </c>
      <c r="G18" s="420" t="s">
        <v>800</v>
      </c>
      <c r="H18" s="49">
        <v>11</v>
      </c>
      <c r="I18" s="49">
        <v>0</v>
      </c>
      <c r="J18" s="49">
        <v>0</v>
      </c>
      <c r="K18" s="49">
        <v>0</v>
      </c>
      <c r="L18" s="49">
        <v>1</v>
      </c>
      <c r="M18" s="49">
        <v>0</v>
      </c>
      <c r="N18" s="49">
        <v>1</v>
      </c>
      <c r="O18" s="49">
        <v>1</v>
      </c>
      <c r="P18" s="49">
        <v>1</v>
      </c>
      <c r="Q18" s="49">
        <v>0</v>
      </c>
      <c r="R18" s="49">
        <v>1</v>
      </c>
      <c r="S18" s="49">
        <v>1</v>
      </c>
      <c r="T18" s="49">
        <v>1</v>
      </c>
      <c r="U18" s="81">
        <v>1</v>
      </c>
      <c r="V18" s="81">
        <v>1</v>
      </c>
      <c r="W18" s="81">
        <v>1</v>
      </c>
      <c r="X18" s="49">
        <v>1</v>
      </c>
      <c r="Y18" s="49">
        <v>0</v>
      </c>
      <c r="Z18" s="49">
        <v>1</v>
      </c>
      <c r="AA18" s="49">
        <v>1</v>
      </c>
      <c r="AB18" s="49">
        <v>0</v>
      </c>
      <c r="AC18" s="49">
        <v>0</v>
      </c>
    </row>
    <row r="19" spans="1:29">
      <c r="A19" s="81">
        <v>15</v>
      </c>
      <c r="B19" s="217" t="s">
        <v>798</v>
      </c>
      <c r="C19" s="407" t="s">
        <v>780</v>
      </c>
      <c r="D19" s="407" t="s">
        <v>809</v>
      </c>
      <c r="E19" s="407" t="s">
        <v>786</v>
      </c>
      <c r="F19" s="407" t="s">
        <v>744</v>
      </c>
      <c r="G19" s="420" t="s">
        <v>804</v>
      </c>
      <c r="H19" s="49">
        <v>8</v>
      </c>
      <c r="I19" s="49">
        <v>0</v>
      </c>
      <c r="J19" s="49">
        <v>0</v>
      </c>
      <c r="K19" s="49">
        <v>0</v>
      </c>
      <c r="L19" s="49">
        <v>1</v>
      </c>
      <c r="M19" s="49">
        <v>0</v>
      </c>
      <c r="N19" s="49">
        <v>1</v>
      </c>
      <c r="O19" s="49">
        <v>1</v>
      </c>
      <c r="P19" s="49">
        <v>1</v>
      </c>
      <c r="Q19" s="49">
        <v>0</v>
      </c>
      <c r="R19" s="49">
        <v>1</v>
      </c>
      <c r="S19" s="49">
        <v>1</v>
      </c>
      <c r="T19" s="49">
        <v>1</v>
      </c>
      <c r="U19" s="81">
        <v>1</v>
      </c>
      <c r="V19" s="81">
        <v>1</v>
      </c>
      <c r="W19" s="81">
        <v>1</v>
      </c>
      <c r="X19" s="49">
        <v>1</v>
      </c>
      <c r="Y19" s="49">
        <v>0</v>
      </c>
      <c r="Z19" s="49">
        <v>1</v>
      </c>
      <c r="AA19" s="49">
        <v>1</v>
      </c>
      <c r="AB19" s="49">
        <v>0</v>
      </c>
      <c r="AC19" s="49">
        <v>0</v>
      </c>
    </row>
    <row r="20" spans="1:29">
      <c r="A20" s="81">
        <v>16</v>
      </c>
      <c r="B20" s="217" t="s">
        <v>798</v>
      </c>
      <c r="C20" s="407" t="s">
        <v>780</v>
      </c>
      <c r="D20" s="407" t="s">
        <v>810</v>
      </c>
      <c r="E20" s="407" t="s">
        <v>786</v>
      </c>
      <c r="F20" s="407" t="s">
        <v>744</v>
      </c>
      <c r="G20" s="420" t="s">
        <v>804</v>
      </c>
      <c r="H20" s="49">
        <v>6</v>
      </c>
      <c r="I20" s="49">
        <v>0</v>
      </c>
      <c r="J20" s="49">
        <v>0</v>
      </c>
      <c r="K20" s="49">
        <v>0</v>
      </c>
      <c r="L20" s="49">
        <v>1</v>
      </c>
      <c r="M20" s="49">
        <v>0</v>
      </c>
      <c r="N20" s="49">
        <v>1</v>
      </c>
      <c r="O20" s="49">
        <v>1</v>
      </c>
      <c r="P20" s="49">
        <v>1</v>
      </c>
      <c r="Q20" s="49">
        <v>0</v>
      </c>
      <c r="R20" s="49">
        <v>1</v>
      </c>
      <c r="S20" s="49">
        <v>1</v>
      </c>
      <c r="T20" s="49">
        <v>1</v>
      </c>
      <c r="U20" s="81">
        <v>1</v>
      </c>
      <c r="V20" s="81">
        <v>1</v>
      </c>
      <c r="W20" s="81">
        <v>1</v>
      </c>
      <c r="X20" s="49">
        <v>1</v>
      </c>
      <c r="Y20" s="49">
        <v>0</v>
      </c>
      <c r="Z20" s="49">
        <v>1</v>
      </c>
      <c r="AA20" s="49">
        <v>1</v>
      </c>
      <c r="AB20" s="49">
        <v>0</v>
      </c>
      <c r="AC20" s="49">
        <v>0</v>
      </c>
    </row>
    <row r="21" spans="1:29">
      <c r="A21" s="81">
        <v>17</v>
      </c>
      <c r="B21" s="426" t="s">
        <v>738</v>
      </c>
      <c r="C21" s="426" t="s">
        <v>780</v>
      </c>
      <c r="D21" s="426" t="s">
        <v>811</v>
      </c>
      <c r="E21" s="426" t="s">
        <v>753</v>
      </c>
      <c r="F21" s="427" t="s">
        <v>745</v>
      </c>
      <c r="G21" s="427" t="s">
        <v>738</v>
      </c>
      <c r="H21" s="428">
        <v>390</v>
      </c>
      <c r="I21" s="429">
        <v>24</v>
      </c>
      <c r="J21" s="429">
        <v>7</v>
      </c>
      <c r="K21" s="429">
        <v>0</v>
      </c>
      <c r="L21" s="430">
        <v>2</v>
      </c>
      <c r="M21" s="430">
        <v>1</v>
      </c>
      <c r="N21" s="431">
        <v>1</v>
      </c>
      <c r="O21" s="431">
        <v>2</v>
      </c>
      <c r="P21" s="431">
        <v>2</v>
      </c>
      <c r="Q21" s="431">
        <v>0</v>
      </c>
      <c r="R21" s="431">
        <v>1</v>
      </c>
      <c r="S21" s="431">
        <v>1</v>
      </c>
      <c r="T21" s="426">
        <v>1</v>
      </c>
      <c r="U21" s="431">
        <v>1</v>
      </c>
      <c r="V21" s="426">
        <v>0</v>
      </c>
      <c r="W21" s="431">
        <v>0</v>
      </c>
      <c r="X21" s="426">
        <v>2</v>
      </c>
      <c r="Y21" s="431">
        <v>0</v>
      </c>
      <c r="Z21" s="426">
        <v>1</v>
      </c>
      <c r="AA21" s="426">
        <v>7</v>
      </c>
      <c r="AB21" s="426">
        <v>1</v>
      </c>
      <c r="AC21" s="426">
        <v>0</v>
      </c>
    </row>
    <row r="22" spans="1:29">
      <c r="A22" s="81">
        <v>18</v>
      </c>
      <c r="B22" s="426" t="s">
        <v>738</v>
      </c>
      <c r="C22" s="426" t="s">
        <v>780</v>
      </c>
      <c r="D22" s="426" t="s">
        <v>812</v>
      </c>
      <c r="E22" s="426" t="s">
        <v>782</v>
      </c>
      <c r="F22" s="427" t="s">
        <v>744</v>
      </c>
      <c r="G22" s="427" t="s">
        <v>813</v>
      </c>
      <c r="H22" s="428">
        <v>14</v>
      </c>
      <c r="I22" s="429">
        <v>0</v>
      </c>
      <c r="J22" s="429">
        <v>0</v>
      </c>
      <c r="K22" s="429">
        <v>0</v>
      </c>
      <c r="L22" s="430">
        <v>1</v>
      </c>
      <c r="M22" s="430">
        <v>1</v>
      </c>
      <c r="N22" s="431">
        <v>1</v>
      </c>
      <c r="O22" s="431">
        <v>1</v>
      </c>
      <c r="P22" s="431">
        <v>1</v>
      </c>
      <c r="Q22" s="431">
        <v>0</v>
      </c>
      <c r="R22" s="431">
        <v>0</v>
      </c>
      <c r="S22" s="431">
        <v>1</v>
      </c>
      <c r="T22" s="426">
        <v>1</v>
      </c>
      <c r="U22" s="431">
        <v>1</v>
      </c>
      <c r="V22" s="426">
        <v>0</v>
      </c>
      <c r="W22" s="431">
        <v>0</v>
      </c>
      <c r="X22" s="426">
        <v>1</v>
      </c>
      <c r="Y22" s="431">
        <v>0</v>
      </c>
      <c r="Z22" s="426">
        <v>1</v>
      </c>
      <c r="AA22" s="426">
        <v>0</v>
      </c>
      <c r="AB22" s="426">
        <v>0</v>
      </c>
      <c r="AC22" s="426">
        <v>0</v>
      </c>
    </row>
    <row r="23" spans="1:29">
      <c r="A23" s="81">
        <v>19</v>
      </c>
      <c r="B23" s="426" t="s">
        <v>738</v>
      </c>
      <c r="C23" s="426" t="s">
        <v>780</v>
      </c>
      <c r="D23" s="426" t="s">
        <v>814</v>
      </c>
      <c r="E23" s="426" t="s">
        <v>782</v>
      </c>
      <c r="F23" s="427" t="s">
        <v>745</v>
      </c>
      <c r="G23" s="427" t="s">
        <v>814</v>
      </c>
      <c r="H23" s="428">
        <v>42</v>
      </c>
      <c r="I23" s="429">
        <v>0</v>
      </c>
      <c r="J23" s="429">
        <v>0</v>
      </c>
      <c r="K23" s="429">
        <v>0</v>
      </c>
      <c r="L23" s="430">
        <v>1</v>
      </c>
      <c r="M23" s="430">
        <v>0</v>
      </c>
      <c r="N23" s="431">
        <v>1</v>
      </c>
      <c r="O23" s="431">
        <v>1</v>
      </c>
      <c r="P23" s="431">
        <v>1</v>
      </c>
      <c r="Q23" s="431">
        <v>0</v>
      </c>
      <c r="R23" s="431">
        <v>0</v>
      </c>
      <c r="S23" s="431">
        <v>1</v>
      </c>
      <c r="T23" s="426">
        <v>1</v>
      </c>
      <c r="U23" s="431">
        <v>1</v>
      </c>
      <c r="V23" s="426">
        <v>0</v>
      </c>
      <c r="W23" s="431">
        <v>0</v>
      </c>
      <c r="X23" s="426">
        <v>1</v>
      </c>
      <c r="Y23" s="431">
        <v>0</v>
      </c>
      <c r="Z23" s="426">
        <v>1</v>
      </c>
      <c r="AA23" s="426">
        <v>0</v>
      </c>
      <c r="AB23" s="426">
        <v>0</v>
      </c>
      <c r="AC23" s="426">
        <v>0</v>
      </c>
    </row>
    <row r="24" spans="1:29">
      <c r="A24" s="81">
        <v>20</v>
      </c>
      <c r="B24" s="426" t="s">
        <v>738</v>
      </c>
      <c r="C24" s="426" t="s">
        <v>780</v>
      </c>
      <c r="D24" s="426" t="s">
        <v>815</v>
      </c>
      <c r="E24" s="426" t="s">
        <v>786</v>
      </c>
      <c r="F24" s="427" t="s">
        <v>744</v>
      </c>
      <c r="G24" s="427" t="s">
        <v>814</v>
      </c>
      <c r="H24" s="428">
        <v>16</v>
      </c>
      <c r="I24" s="429">
        <v>0</v>
      </c>
      <c r="J24" s="429">
        <v>0</v>
      </c>
      <c r="K24" s="429">
        <v>0</v>
      </c>
      <c r="L24" s="430">
        <v>1</v>
      </c>
      <c r="M24" s="430">
        <v>0</v>
      </c>
      <c r="N24" s="431">
        <v>1</v>
      </c>
      <c r="O24" s="431">
        <v>1</v>
      </c>
      <c r="P24" s="431">
        <v>1</v>
      </c>
      <c r="Q24" s="431">
        <v>0</v>
      </c>
      <c r="R24" s="431">
        <v>0</v>
      </c>
      <c r="S24" s="431">
        <v>1</v>
      </c>
      <c r="T24" s="426">
        <v>1</v>
      </c>
      <c r="U24" s="431">
        <v>1</v>
      </c>
      <c r="V24" s="426">
        <v>0</v>
      </c>
      <c r="W24" s="431">
        <v>0</v>
      </c>
      <c r="X24" s="426">
        <v>1</v>
      </c>
      <c r="Y24" s="431">
        <v>0</v>
      </c>
      <c r="Z24" s="426">
        <v>1</v>
      </c>
      <c r="AA24" s="426">
        <v>0</v>
      </c>
      <c r="AB24" s="426">
        <v>0</v>
      </c>
      <c r="AC24" s="426">
        <v>0</v>
      </c>
    </row>
    <row r="25" spans="1:29">
      <c r="A25" s="81">
        <v>21</v>
      </c>
      <c r="B25" s="426" t="s">
        <v>738</v>
      </c>
      <c r="C25" s="426" t="s">
        <v>780</v>
      </c>
      <c r="D25" s="426" t="s">
        <v>816</v>
      </c>
      <c r="E25" s="426" t="s">
        <v>786</v>
      </c>
      <c r="F25" s="427" t="s">
        <v>744</v>
      </c>
      <c r="G25" s="427" t="s">
        <v>814</v>
      </c>
      <c r="H25" s="428">
        <v>0</v>
      </c>
      <c r="I25" s="429">
        <v>0</v>
      </c>
      <c r="J25" s="429">
        <v>0</v>
      </c>
      <c r="K25" s="429">
        <v>0</v>
      </c>
      <c r="L25" s="430">
        <v>1</v>
      </c>
      <c r="M25" s="430">
        <v>0</v>
      </c>
      <c r="N25" s="431">
        <v>1</v>
      </c>
      <c r="O25" s="431">
        <v>1</v>
      </c>
      <c r="P25" s="431">
        <v>1</v>
      </c>
      <c r="Q25" s="431">
        <v>0</v>
      </c>
      <c r="R25" s="431">
        <v>0</v>
      </c>
      <c r="S25" s="431">
        <v>1</v>
      </c>
      <c r="T25" s="426">
        <v>1</v>
      </c>
      <c r="U25" s="431">
        <v>1</v>
      </c>
      <c r="V25" s="426">
        <v>0</v>
      </c>
      <c r="W25" s="431">
        <v>0</v>
      </c>
      <c r="X25" s="426">
        <v>1</v>
      </c>
      <c r="Y25" s="431">
        <v>0</v>
      </c>
      <c r="Z25" s="426">
        <v>1</v>
      </c>
      <c r="AA25" s="426">
        <v>0</v>
      </c>
      <c r="AB25" s="426">
        <v>0</v>
      </c>
      <c r="AC25" s="426">
        <v>0</v>
      </c>
    </row>
    <row r="26" spans="1:29">
      <c r="A26" s="81">
        <v>22</v>
      </c>
      <c r="B26" s="426" t="s">
        <v>738</v>
      </c>
      <c r="C26" s="426" t="s">
        <v>780</v>
      </c>
      <c r="D26" s="426" t="s">
        <v>817</v>
      </c>
      <c r="E26" s="426" t="s">
        <v>786</v>
      </c>
      <c r="F26" s="427" t="s">
        <v>744</v>
      </c>
      <c r="G26" s="427" t="s">
        <v>738</v>
      </c>
      <c r="H26" s="428">
        <v>42</v>
      </c>
      <c r="I26" s="429">
        <v>0</v>
      </c>
      <c r="J26" s="429">
        <v>0</v>
      </c>
      <c r="K26" s="429">
        <v>0</v>
      </c>
      <c r="L26" s="430">
        <v>1</v>
      </c>
      <c r="M26" s="430">
        <v>0</v>
      </c>
      <c r="N26" s="431">
        <v>1</v>
      </c>
      <c r="O26" s="431">
        <v>0</v>
      </c>
      <c r="P26" s="431">
        <v>1</v>
      </c>
      <c r="Q26" s="431">
        <v>0</v>
      </c>
      <c r="R26" s="431">
        <v>0</v>
      </c>
      <c r="S26" s="431">
        <v>1</v>
      </c>
      <c r="T26" s="426">
        <v>1</v>
      </c>
      <c r="U26" s="431">
        <v>1</v>
      </c>
      <c r="V26" s="426">
        <v>0</v>
      </c>
      <c r="W26" s="431">
        <v>0</v>
      </c>
      <c r="X26" s="426">
        <v>1</v>
      </c>
      <c r="Y26" s="431">
        <v>0</v>
      </c>
      <c r="Z26" s="426">
        <v>1</v>
      </c>
      <c r="AA26" s="426">
        <v>0</v>
      </c>
      <c r="AB26" s="426">
        <v>0</v>
      </c>
      <c r="AC26" s="426">
        <v>0</v>
      </c>
    </row>
    <row r="27" spans="1:29">
      <c r="A27" s="81">
        <v>23</v>
      </c>
      <c r="B27" s="426" t="s">
        <v>738</v>
      </c>
      <c r="C27" s="426" t="s">
        <v>780</v>
      </c>
      <c r="D27" s="426" t="s">
        <v>818</v>
      </c>
      <c r="E27" s="426" t="s">
        <v>786</v>
      </c>
      <c r="F27" s="427" t="s">
        <v>745</v>
      </c>
      <c r="G27" s="427" t="s">
        <v>813</v>
      </c>
      <c r="H27" s="428">
        <v>26</v>
      </c>
      <c r="I27" s="429">
        <v>0</v>
      </c>
      <c r="J27" s="429">
        <v>2</v>
      </c>
      <c r="K27" s="429">
        <v>0</v>
      </c>
      <c r="L27" s="430">
        <v>1</v>
      </c>
      <c r="M27" s="430">
        <v>0</v>
      </c>
      <c r="N27" s="431">
        <v>1</v>
      </c>
      <c r="O27" s="431">
        <v>1</v>
      </c>
      <c r="P27" s="431">
        <v>1</v>
      </c>
      <c r="Q27" s="431">
        <v>0</v>
      </c>
      <c r="R27" s="431">
        <v>0</v>
      </c>
      <c r="S27" s="431">
        <v>1</v>
      </c>
      <c r="T27" s="426">
        <v>1</v>
      </c>
      <c r="U27" s="431">
        <v>1</v>
      </c>
      <c r="V27" s="426">
        <v>0</v>
      </c>
      <c r="W27" s="431">
        <v>0</v>
      </c>
      <c r="X27" s="426">
        <v>1</v>
      </c>
      <c r="Y27" s="431">
        <v>0</v>
      </c>
      <c r="Z27" s="426">
        <v>1</v>
      </c>
      <c r="AA27" s="426">
        <v>0</v>
      </c>
      <c r="AB27" s="426">
        <v>0</v>
      </c>
      <c r="AC27" s="426">
        <v>0</v>
      </c>
    </row>
    <row r="28" spans="1:29">
      <c r="A28" s="81">
        <v>24</v>
      </c>
      <c r="B28" s="426" t="s">
        <v>738</v>
      </c>
      <c r="C28" s="426" t="s">
        <v>780</v>
      </c>
      <c r="D28" s="426" t="s">
        <v>813</v>
      </c>
      <c r="E28" s="426" t="s">
        <v>786</v>
      </c>
      <c r="F28" s="427" t="s">
        <v>745</v>
      </c>
      <c r="G28" s="427" t="s">
        <v>813</v>
      </c>
      <c r="H28" s="428">
        <v>59</v>
      </c>
      <c r="I28" s="429">
        <v>0</v>
      </c>
      <c r="J28" s="429">
        <v>1</v>
      </c>
      <c r="K28" s="429">
        <v>0</v>
      </c>
      <c r="L28" s="430">
        <v>1</v>
      </c>
      <c r="M28" s="430">
        <v>0</v>
      </c>
      <c r="N28" s="431">
        <v>1</v>
      </c>
      <c r="O28" s="431">
        <v>2</v>
      </c>
      <c r="P28" s="431">
        <v>1</v>
      </c>
      <c r="Q28" s="431">
        <v>0</v>
      </c>
      <c r="R28" s="431">
        <v>0</v>
      </c>
      <c r="S28" s="431">
        <v>1</v>
      </c>
      <c r="T28" s="426">
        <v>1</v>
      </c>
      <c r="U28" s="431">
        <v>1</v>
      </c>
      <c r="V28" s="426">
        <v>0</v>
      </c>
      <c r="W28" s="431">
        <v>0</v>
      </c>
      <c r="X28" s="426">
        <v>1</v>
      </c>
      <c r="Y28" s="431">
        <v>0</v>
      </c>
      <c r="Z28" s="426">
        <v>1</v>
      </c>
      <c r="AA28" s="426">
        <v>0</v>
      </c>
      <c r="AB28" s="426">
        <v>0</v>
      </c>
      <c r="AC28" s="426">
        <v>5</v>
      </c>
    </row>
    <row r="29" spans="1:29">
      <c r="A29" s="81">
        <v>25</v>
      </c>
      <c r="B29" s="426" t="s">
        <v>738</v>
      </c>
      <c r="C29" s="426" t="s">
        <v>780</v>
      </c>
      <c r="D29" s="426" t="s">
        <v>819</v>
      </c>
      <c r="E29" s="426" t="s">
        <v>786</v>
      </c>
      <c r="F29" s="427" t="s">
        <v>744</v>
      </c>
      <c r="G29" s="427" t="s">
        <v>820</v>
      </c>
      <c r="H29" s="428">
        <v>8</v>
      </c>
      <c r="I29" s="429">
        <v>0</v>
      </c>
      <c r="J29" s="429">
        <v>0</v>
      </c>
      <c r="K29" s="429">
        <v>0</v>
      </c>
      <c r="L29" s="430">
        <v>1</v>
      </c>
      <c r="M29" s="430">
        <v>0</v>
      </c>
      <c r="N29" s="431">
        <v>1</v>
      </c>
      <c r="O29" s="431">
        <v>0</v>
      </c>
      <c r="P29" s="431">
        <v>1</v>
      </c>
      <c r="Q29" s="431">
        <v>0</v>
      </c>
      <c r="R29" s="431">
        <v>0</v>
      </c>
      <c r="S29" s="431">
        <v>1</v>
      </c>
      <c r="T29" s="426">
        <v>1</v>
      </c>
      <c r="U29" s="431">
        <v>1</v>
      </c>
      <c r="V29" s="426">
        <v>0</v>
      </c>
      <c r="W29" s="431">
        <v>0</v>
      </c>
      <c r="X29" s="426">
        <v>1</v>
      </c>
      <c r="Y29" s="431">
        <v>0</v>
      </c>
      <c r="Z29" s="426">
        <v>1</v>
      </c>
      <c r="AA29" s="426">
        <v>0</v>
      </c>
      <c r="AB29" s="426">
        <v>0</v>
      </c>
      <c r="AC29" s="426">
        <v>0</v>
      </c>
    </row>
    <row r="30" spans="1:29">
      <c r="A30" s="81">
        <v>26</v>
      </c>
      <c r="B30" s="426" t="s">
        <v>738</v>
      </c>
      <c r="C30" s="426" t="s">
        <v>780</v>
      </c>
      <c r="D30" s="426" t="s">
        <v>821</v>
      </c>
      <c r="E30" s="426" t="s">
        <v>786</v>
      </c>
      <c r="F30" s="429" t="s">
        <v>744</v>
      </c>
      <c r="G30" s="429" t="s">
        <v>820</v>
      </c>
      <c r="H30" s="429">
        <v>22</v>
      </c>
      <c r="I30" s="429">
        <v>0</v>
      </c>
      <c r="J30" s="429">
        <v>0</v>
      </c>
      <c r="K30" s="429">
        <v>0</v>
      </c>
      <c r="L30" s="430">
        <v>1</v>
      </c>
      <c r="M30" s="430">
        <v>0</v>
      </c>
      <c r="N30" s="432">
        <v>1</v>
      </c>
      <c r="O30" s="432">
        <v>0</v>
      </c>
      <c r="P30" s="432">
        <v>1</v>
      </c>
      <c r="Q30" s="432">
        <v>0</v>
      </c>
      <c r="R30" s="432">
        <v>0</v>
      </c>
      <c r="S30" s="432">
        <v>1</v>
      </c>
      <c r="T30" s="426">
        <v>1</v>
      </c>
      <c r="U30" s="432">
        <v>1</v>
      </c>
      <c r="V30" s="426">
        <v>0</v>
      </c>
      <c r="W30" s="432">
        <v>0</v>
      </c>
      <c r="X30" s="426">
        <v>1</v>
      </c>
      <c r="Y30" s="432">
        <v>0</v>
      </c>
      <c r="Z30" s="426">
        <v>1</v>
      </c>
      <c r="AA30" s="426">
        <v>0</v>
      </c>
      <c r="AB30" s="426">
        <v>0</v>
      </c>
      <c r="AC30" s="426">
        <v>1</v>
      </c>
    </row>
    <row r="31" spans="1:29">
      <c r="A31" s="81">
        <v>27</v>
      </c>
      <c r="B31" s="426" t="s">
        <v>738</v>
      </c>
      <c r="C31" s="426" t="s">
        <v>780</v>
      </c>
      <c r="D31" s="426" t="s">
        <v>820</v>
      </c>
      <c r="E31" s="426" t="s">
        <v>786</v>
      </c>
      <c r="F31" s="429" t="s">
        <v>745</v>
      </c>
      <c r="G31" s="429" t="s">
        <v>820</v>
      </c>
      <c r="H31" s="429">
        <v>18</v>
      </c>
      <c r="I31" s="429">
        <v>0</v>
      </c>
      <c r="J31" s="429">
        <v>0</v>
      </c>
      <c r="K31" s="429">
        <v>0</v>
      </c>
      <c r="L31" s="430">
        <v>1</v>
      </c>
      <c r="M31" s="430">
        <v>0</v>
      </c>
      <c r="N31" s="432">
        <v>1</v>
      </c>
      <c r="O31" s="432">
        <v>1</v>
      </c>
      <c r="P31" s="432">
        <v>1</v>
      </c>
      <c r="Q31" s="432">
        <v>0</v>
      </c>
      <c r="R31" s="432">
        <v>0</v>
      </c>
      <c r="S31" s="432">
        <v>1</v>
      </c>
      <c r="T31" s="426">
        <v>1</v>
      </c>
      <c r="U31" s="432">
        <v>1</v>
      </c>
      <c r="V31" s="426">
        <v>0</v>
      </c>
      <c r="W31" s="432">
        <v>0</v>
      </c>
      <c r="X31" s="426">
        <v>1</v>
      </c>
      <c r="Y31" s="432">
        <v>0</v>
      </c>
      <c r="Z31" s="426">
        <v>1</v>
      </c>
      <c r="AA31" s="426">
        <v>0</v>
      </c>
      <c r="AB31" s="426">
        <v>0</v>
      </c>
      <c r="AC31" s="426">
        <v>1</v>
      </c>
    </row>
    <row r="32" spans="1:29">
      <c r="A32" s="81">
        <v>28</v>
      </c>
      <c r="B32" s="426" t="s">
        <v>738</v>
      </c>
      <c r="C32" s="426" t="s">
        <v>780</v>
      </c>
      <c r="D32" s="426" t="s">
        <v>822</v>
      </c>
      <c r="E32" s="426" t="s">
        <v>786</v>
      </c>
      <c r="F32" s="429" t="s">
        <v>744</v>
      </c>
      <c r="G32" s="427" t="s">
        <v>813</v>
      </c>
      <c r="H32" s="429">
        <v>8</v>
      </c>
      <c r="I32" s="429">
        <v>0</v>
      </c>
      <c r="J32" s="429">
        <v>0</v>
      </c>
      <c r="K32" s="429">
        <v>0</v>
      </c>
      <c r="L32" s="430">
        <v>1</v>
      </c>
      <c r="M32" s="430">
        <v>0</v>
      </c>
      <c r="N32" s="431">
        <v>1</v>
      </c>
      <c r="O32" s="431">
        <v>1</v>
      </c>
      <c r="P32" s="431">
        <v>1</v>
      </c>
      <c r="Q32" s="431">
        <v>0</v>
      </c>
      <c r="R32" s="431">
        <v>0</v>
      </c>
      <c r="S32" s="431">
        <v>1</v>
      </c>
      <c r="T32" s="426">
        <v>1</v>
      </c>
      <c r="U32" s="431">
        <v>1</v>
      </c>
      <c r="V32" s="426">
        <v>0</v>
      </c>
      <c r="W32" s="431">
        <v>0</v>
      </c>
      <c r="X32" s="426">
        <v>1</v>
      </c>
      <c r="Y32" s="431">
        <v>0</v>
      </c>
      <c r="Z32" s="426">
        <v>1</v>
      </c>
      <c r="AA32" s="426">
        <v>0</v>
      </c>
      <c r="AB32" s="426">
        <v>0</v>
      </c>
      <c r="AC32" s="426">
        <v>0</v>
      </c>
    </row>
    <row r="33" spans="1:29">
      <c r="A33" s="81">
        <v>29</v>
      </c>
      <c r="B33" s="426" t="s">
        <v>738</v>
      </c>
      <c r="C33" s="426" t="s">
        <v>780</v>
      </c>
      <c r="D33" s="383" t="s">
        <v>823</v>
      </c>
      <c r="E33" s="426" t="s">
        <v>786</v>
      </c>
      <c r="F33" s="429" t="s">
        <v>744</v>
      </c>
      <c r="G33" s="383" t="s">
        <v>813</v>
      </c>
      <c r="H33" s="383">
        <v>30</v>
      </c>
      <c r="I33" s="383">
        <v>0</v>
      </c>
      <c r="J33" s="383">
        <v>2</v>
      </c>
      <c r="K33" s="383">
        <v>0</v>
      </c>
      <c r="L33" s="383">
        <v>1</v>
      </c>
      <c r="M33" s="383">
        <v>0</v>
      </c>
      <c r="N33" s="383">
        <v>1</v>
      </c>
      <c r="O33" s="383">
        <v>1</v>
      </c>
      <c r="P33" s="383">
        <v>1</v>
      </c>
      <c r="Q33" s="383">
        <v>0</v>
      </c>
      <c r="R33" s="383">
        <v>0</v>
      </c>
      <c r="S33" s="383">
        <v>1</v>
      </c>
      <c r="T33" s="383">
        <v>1</v>
      </c>
      <c r="U33" s="383">
        <v>1</v>
      </c>
      <c r="V33" s="383">
        <v>0</v>
      </c>
      <c r="W33" s="383">
        <v>0</v>
      </c>
      <c r="X33" s="383">
        <v>1</v>
      </c>
      <c r="Y33" s="383">
        <v>0</v>
      </c>
      <c r="Z33" s="383">
        <v>1</v>
      </c>
      <c r="AA33" s="426">
        <v>0</v>
      </c>
      <c r="AB33" s="426">
        <v>0</v>
      </c>
      <c r="AC33" s="383">
        <v>0</v>
      </c>
    </row>
    <row r="34" spans="1:29">
      <c r="A34" s="81">
        <v>30</v>
      </c>
      <c r="B34" s="426" t="s">
        <v>738</v>
      </c>
      <c r="C34" s="426" t="s">
        <v>780</v>
      </c>
      <c r="D34" s="426" t="s">
        <v>824</v>
      </c>
      <c r="E34" s="426" t="s">
        <v>204</v>
      </c>
      <c r="F34" s="429" t="s">
        <v>745</v>
      </c>
      <c r="G34" s="426" t="s">
        <v>820</v>
      </c>
      <c r="H34" s="426">
        <v>18</v>
      </c>
      <c r="I34" s="426">
        <v>0</v>
      </c>
      <c r="J34" s="426">
        <v>0</v>
      </c>
      <c r="K34" s="426">
        <v>0</v>
      </c>
      <c r="L34" s="426">
        <v>1</v>
      </c>
      <c r="M34" s="426">
        <v>0</v>
      </c>
      <c r="N34" s="426">
        <v>0</v>
      </c>
      <c r="O34" s="426">
        <v>0</v>
      </c>
      <c r="P34" s="426">
        <v>0</v>
      </c>
      <c r="Q34" s="426">
        <v>0</v>
      </c>
      <c r="R34" s="426">
        <v>0</v>
      </c>
      <c r="S34" s="426">
        <v>0</v>
      </c>
      <c r="T34" s="426">
        <v>1</v>
      </c>
      <c r="U34" s="426">
        <v>1</v>
      </c>
      <c r="V34" s="426">
        <v>0</v>
      </c>
      <c r="W34" s="426">
        <v>0</v>
      </c>
      <c r="X34" s="426">
        <v>1</v>
      </c>
      <c r="Y34" s="426">
        <v>0</v>
      </c>
      <c r="Z34" s="426">
        <v>1</v>
      </c>
      <c r="AA34" s="426">
        <v>0</v>
      </c>
      <c r="AB34" s="426">
        <v>0</v>
      </c>
      <c r="AC34" s="426">
        <v>0</v>
      </c>
    </row>
    <row r="35" spans="1:29" ht="15.75">
      <c r="A35" s="81">
        <v>31</v>
      </c>
      <c r="B35" s="426" t="s">
        <v>738</v>
      </c>
      <c r="C35" s="426" t="s">
        <v>780</v>
      </c>
      <c r="D35" s="433" t="s">
        <v>825</v>
      </c>
      <c r="E35" s="426" t="s">
        <v>204</v>
      </c>
      <c r="F35" s="433" t="s">
        <v>745</v>
      </c>
      <c r="G35" s="433" t="s">
        <v>820</v>
      </c>
      <c r="H35" s="434">
        <v>10</v>
      </c>
      <c r="I35" s="434">
        <v>0</v>
      </c>
      <c r="J35" s="434">
        <v>0</v>
      </c>
      <c r="K35" s="434">
        <v>0</v>
      </c>
      <c r="L35" s="435">
        <v>1</v>
      </c>
      <c r="M35" s="435">
        <v>0</v>
      </c>
      <c r="N35" s="434">
        <v>0</v>
      </c>
      <c r="O35" s="434">
        <v>0</v>
      </c>
      <c r="P35" s="434">
        <v>0</v>
      </c>
      <c r="Q35" s="434">
        <v>0</v>
      </c>
      <c r="R35" s="434">
        <v>0</v>
      </c>
      <c r="S35" s="434">
        <v>0</v>
      </c>
      <c r="T35" s="435">
        <v>1</v>
      </c>
      <c r="U35" s="434">
        <v>1</v>
      </c>
      <c r="V35" s="435">
        <v>0</v>
      </c>
      <c r="W35" s="434">
        <v>0</v>
      </c>
      <c r="X35" s="435">
        <v>1</v>
      </c>
      <c r="Y35" s="434">
        <v>0</v>
      </c>
      <c r="Z35" s="435">
        <v>1</v>
      </c>
      <c r="AA35" s="426">
        <v>0</v>
      </c>
      <c r="AB35" s="426">
        <v>0</v>
      </c>
      <c r="AC35" s="435">
        <v>0</v>
      </c>
    </row>
    <row r="36" spans="1:29" ht="15.75">
      <c r="A36" s="81">
        <v>32</v>
      </c>
      <c r="B36" s="426" t="s">
        <v>738</v>
      </c>
      <c r="C36" s="426" t="s">
        <v>780</v>
      </c>
      <c r="D36" s="433" t="s">
        <v>826</v>
      </c>
      <c r="E36" s="426" t="s">
        <v>204</v>
      </c>
      <c r="F36" s="433" t="s">
        <v>745</v>
      </c>
      <c r="G36" s="433" t="s">
        <v>738</v>
      </c>
      <c r="H36" s="434">
        <v>6</v>
      </c>
      <c r="I36" s="434">
        <v>0</v>
      </c>
      <c r="J36" s="434">
        <v>0</v>
      </c>
      <c r="K36" s="434">
        <v>0</v>
      </c>
      <c r="L36" s="435">
        <v>1</v>
      </c>
      <c r="M36" s="435">
        <v>0</v>
      </c>
      <c r="N36" s="434">
        <v>0</v>
      </c>
      <c r="O36" s="434">
        <v>0</v>
      </c>
      <c r="P36" s="434">
        <v>0</v>
      </c>
      <c r="Q36" s="434">
        <v>0</v>
      </c>
      <c r="R36" s="434">
        <v>1</v>
      </c>
      <c r="S36" s="434">
        <v>0</v>
      </c>
      <c r="T36" s="435">
        <v>1</v>
      </c>
      <c r="U36" s="434">
        <v>1</v>
      </c>
      <c r="V36" s="435">
        <v>0</v>
      </c>
      <c r="W36" s="434">
        <v>0</v>
      </c>
      <c r="X36" s="435">
        <v>1</v>
      </c>
      <c r="Y36" s="434">
        <v>0</v>
      </c>
      <c r="Z36" s="435">
        <v>1</v>
      </c>
      <c r="AA36" s="426">
        <v>0</v>
      </c>
      <c r="AB36" s="426">
        <v>0</v>
      </c>
      <c r="AC36" s="435">
        <v>0</v>
      </c>
    </row>
    <row r="37" spans="1:29" ht="15.75">
      <c r="A37" s="81">
        <v>33</v>
      </c>
      <c r="B37" s="426" t="s">
        <v>738</v>
      </c>
      <c r="C37" s="426" t="s">
        <v>780</v>
      </c>
      <c r="D37" s="433" t="s">
        <v>827</v>
      </c>
      <c r="E37" s="426" t="s">
        <v>204</v>
      </c>
      <c r="F37" s="433" t="s">
        <v>745</v>
      </c>
      <c r="G37" s="433" t="s">
        <v>820</v>
      </c>
      <c r="H37" s="434">
        <v>8</v>
      </c>
      <c r="I37" s="434">
        <v>0</v>
      </c>
      <c r="J37" s="434">
        <v>0</v>
      </c>
      <c r="K37" s="434">
        <v>0</v>
      </c>
      <c r="L37" s="435">
        <v>1</v>
      </c>
      <c r="M37" s="435">
        <v>0</v>
      </c>
      <c r="N37" s="434">
        <v>0</v>
      </c>
      <c r="O37" s="434">
        <v>0</v>
      </c>
      <c r="P37" s="434">
        <v>0</v>
      </c>
      <c r="Q37" s="434">
        <v>0</v>
      </c>
      <c r="R37" s="434">
        <v>1</v>
      </c>
      <c r="S37" s="434">
        <v>0</v>
      </c>
      <c r="T37" s="435">
        <v>1</v>
      </c>
      <c r="U37" s="434">
        <v>1</v>
      </c>
      <c r="V37" s="435">
        <v>0</v>
      </c>
      <c r="W37" s="434">
        <v>0</v>
      </c>
      <c r="X37" s="435">
        <v>1</v>
      </c>
      <c r="Y37" s="434">
        <v>0</v>
      </c>
      <c r="Z37" s="435">
        <v>1</v>
      </c>
      <c r="AA37" s="426">
        <v>0</v>
      </c>
      <c r="AB37" s="426">
        <v>0</v>
      </c>
      <c r="AC37" s="435">
        <v>0</v>
      </c>
    </row>
    <row r="38" spans="1:29" ht="15.75">
      <c r="A38" s="81">
        <v>34</v>
      </c>
      <c r="B38" s="426" t="s">
        <v>738</v>
      </c>
      <c r="C38" s="426" t="s">
        <v>780</v>
      </c>
      <c r="D38" s="433" t="s">
        <v>828</v>
      </c>
      <c r="E38" s="426" t="s">
        <v>204</v>
      </c>
      <c r="F38" s="433" t="s">
        <v>745</v>
      </c>
      <c r="G38" s="433" t="s">
        <v>820</v>
      </c>
      <c r="H38" s="434">
        <v>4</v>
      </c>
      <c r="I38" s="434">
        <v>0</v>
      </c>
      <c r="J38" s="434">
        <v>0</v>
      </c>
      <c r="K38" s="434">
        <v>0</v>
      </c>
      <c r="L38" s="435">
        <v>1</v>
      </c>
      <c r="M38" s="435">
        <v>0</v>
      </c>
      <c r="N38" s="434">
        <v>0</v>
      </c>
      <c r="O38" s="434">
        <v>0</v>
      </c>
      <c r="P38" s="434">
        <v>0</v>
      </c>
      <c r="Q38" s="434">
        <v>0</v>
      </c>
      <c r="R38" s="434">
        <v>1</v>
      </c>
      <c r="S38" s="434">
        <v>0</v>
      </c>
      <c r="T38" s="435">
        <v>1</v>
      </c>
      <c r="U38" s="434">
        <v>1</v>
      </c>
      <c r="V38" s="435">
        <v>0</v>
      </c>
      <c r="W38" s="434">
        <v>0</v>
      </c>
      <c r="X38" s="435">
        <v>1</v>
      </c>
      <c r="Y38" s="434">
        <v>0</v>
      </c>
      <c r="Z38" s="435">
        <v>1</v>
      </c>
      <c r="AA38" s="426">
        <v>0</v>
      </c>
      <c r="AB38" s="426">
        <v>0</v>
      </c>
      <c r="AC38" s="435">
        <v>0</v>
      </c>
    </row>
    <row r="39" spans="1:29">
      <c r="A39" s="81">
        <v>35</v>
      </c>
      <c r="B39" s="436" t="s">
        <v>751</v>
      </c>
      <c r="C39" s="436" t="s">
        <v>829</v>
      </c>
      <c r="D39" s="436" t="s">
        <v>830</v>
      </c>
      <c r="E39" s="436" t="s">
        <v>753</v>
      </c>
      <c r="F39" s="437" t="s">
        <v>745</v>
      </c>
      <c r="G39" s="437" t="s">
        <v>831</v>
      </c>
      <c r="H39" s="437">
        <v>499</v>
      </c>
      <c r="I39" s="437">
        <v>54</v>
      </c>
      <c r="J39" s="437">
        <v>0</v>
      </c>
      <c r="K39" s="437">
        <v>0</v>
      </c>
      <c r="L39" s="437">
        <v>1</v>
      </c>
      <c r="M39" s="437">
        <v>1</v>
      </c>
      <c r="N39" s="437">
        <v>2</v>
      </c>
      <c r="O39" s="437">
        <v>0</v>
      </c>
      <c r="P39" s="437">
        <v>2</v>
      </c>
      <c r="Q39" s="437">
        <v>1</v>
      </c>
      <c r="R39" s="437">
        <v>0</v>
      </c>
      <c r="S39" s="437">
        <v>70</v>
      </c>
      <c r="T39" s="437">
        <v>30</v>
      </c>
      <c r="U39" s="437">
        <v>16</v>
      </c>
      <c r="V39" s="437">
        <v>3</v>
      </c>
      <c r="W39" s="437">
        <v>3</v>
      </c>
      <c r="X39" s="437">
        <v>3</v>
      </c>
      <c r="Y39" s="437">
        <v>0</v>
      </c>
      <c r="Z39" s="437">
        <v>3</v>
      </c>
      <c r="AA39" s="437">
        <v>7</v>
      </c>
      <c r="AB39" s="437">
        <v>2</v>
      </c>
      <c r="AC39" s="437">
        <v>6</v>
      </c>
    </row>
    <row r="40" spans="1:29">
      <c r="A40" s="81">
        <v>36</v>
      </c>
      <c r="B40" s="436" t="s">
        <v>751</v>
      </c>
      <c r="C40" s="436" t="s">
        <v>829</v>
      </c>
      <c r="D40" s="436" t="s">
        <v>832</v>
      </c>
      <c r="E40" s="436" t="s">
        <v>782</v>
      </c>
      <c r="F40" s="437" t="s">
        <v>744</v>
      </c>
      <c r="G40" s="437" t="s">
        <v>831</v>
      </c>
      <c r="H40" s="437">
        <v>115</v>
      </c>
      <c r="I40" s="437">
        <v>0</v>
      </c>
      <c r="J40" s="437">
        <v>0</v>
      </c>
      <c r="K40" s="437">
        <v>0</v>
      </c>
      <c r="L40" s="437">
        <v>1</v>
      </c>
      <c r="M40" s="437">
        <v>0</v>
      </c>
      <c r="N40" s="437">
        <v>1</v>
      </c>
      <c r="O40" s="437">
        <v>0</v>
      </c>
      <c r="P40" s="437">
        <v>1</v>
      </c>
      <c r="Q40" s="437">
        <v>1</v>
      </c>
      <c r="R40" s="437">
        <v>0</v>
      </c>
      <c r="S40" s="437">
        <v>8</v>
      </c>
      <c r="T40" s="437">
        <v>10</v>
      </c>
      <c r="U40" s="437">
        <v>1</v>
      </c>
      <c r="V40" s="437">
        <v>4</v>
      </c>
      <c r="W40" s="437">
        <v>1</v>
      </c>
      <c r="X40" s="437">
        <v>2</v>
      </c>
      <c r="Y40" s="437">
        <v>0</v>
      </c>
      <c r="Z40" s="437">
        <v>2</v>
      </c>
      <c r="AA40" s="437">
        <v>3</v>
      </c>
      <c r="AB40" s="437">
        <v>0</v>
      </c>
      <c r="AC40" s="437">
        <v>0</v>
      </c>
    </row>
    <row r="41" spans="1:29">
      <c r="A41" s="81">
        <v>37</v>
      </c>
      <c r="B41" s="436" t="s">
        <v>751</v>
      </c>
      <c r="C41" s="436" t="s">
        <v>829</v>
      </c>
      <c r="D41" s="436" t="s">
        <v>833</v>
      </c>
      <c r="E41" s="436" t="s">
        <v>782</v>
      </c>
      <c r="F41" s="437" t="s">
        <v>745</v>
      </c>
      <c r="G41" s="437" t="s">
        <v>831</v>
      </c>
      <c r="H41" s="437">
        <v>46</v>
      </c>
      <c r="I41" s="437">
        <v>0</v>
      </c>
      <c r="J41" s="437">
        <v>0</v>
      </c>
      <c r="K41" s="437">
        <v>0</v>
      </c>
      <c r="L41" s="437">
        <v>1</v>
      </c>
      <c r="M41" s="437">
        <v>0</v>
      </c>
      <c r="N41" s="437">
        <v>0</v>
      </c>
      <c r="O41" s="437">
        <v>0</v>
      </c>
      <c r="P41" s="437">
        <v>1</v>
      </c>
      <c r="Q41" s="437">
        <v>1</v>
      </c>
      <c r="R41" s="437">
        <v>0</v>
      </c>
      <c r="S41" s="437">
        <v>3</v>
      </c>
      <c r="T41" s="437">
        <v>5</v>
      </c>
      <c r="U41" s="437">
        <v>1</v>
      </c>
      <c r="V41" s="437">
        <v>3</v>
      </c>
      <c r="W41" s="437">
        <v>1</v>
      </c>
      <c r="X41" s="437">
        <v>1</v>
      </c>
      <c r="Y41" s="437">
        <v>0</v>
      </c>
      <c r="Z41" s="437">
        <v>2</v>
      </c>
      <c r="AA41" s="437">
        <v>1</v>
      </c>
      <c r="AB41" s="437">
        <v>0</v>
      </c>
      <c r="AC41" s="437">
        <v>0</v>
      </c>
    </row>
    <row r="42" spans="1:29">
      <c r="A42" s="81">
        <v>38</v>
      </c>
      <c r="B42" s="436" t="s">
        <v>751</v>
      </c>
      <c r="C42" s="436" t="s">
        <v>829</v>
      </c>
      <c r="D42" s="436" t="s">
        <v>834</v>
      </c>
      <c r="E42" s="436" t="s">
        <v>786</v>
      </c>
      <c r="F42" s="437" t="s">
        <v>745</v>
      </c>
      <c r="G42" s="437" t="s">
        <v>831</v>
      </c>
      <c r="H42" s="437">
        <v>49</v>
      </c>
      <c r="I42" s="437">
        <v>0</v>
      </c>
      <c r="J42" s="437">
        <v>0</v>
      </c>
      <c r="K42" s="437">
        <v>0</v>
      </c>
      <c r="L42" s="437">
        <v>1</v>
      </c>
      <c r="M42" s="437">
        <v>0</v>
      </c>
      <c r="N42" s="437">
        <v>0</v>
      </c>
      <c r="O42" s="437">
        <v>0</v>
      </c>
      <c r="P42" s="437">
        <v>1</v>
      </c>
      <c r="Q42" s="437">
        <v>1</v>
      </c>
      <c r="R42" s="437">
        <v>0</v>
      </c>
      <c r="S42" s="437">
        <v>3</v>
      </c>
      <c r="T42" s="437">
        <v>5</v>
      </c>
      <c r="U42" s="437">
        <v>1</v>
      </c>
      <c r="V42" s="437">
        <v>3</v>
      </c>
      <c r="W42" s="437">
        <v>1</v>
      </c>
      <c r="X42" s="437">
        <v>1</v>
      </c>
      <c r="Y42" s="437">
        <v>0</v>
      </c>
      <c r="Z42" s="437">
        <v>2</v>
      </c>
      <c r="AA42" s="437">
        <v>2</v>
      </c>
      <c r="AB42" s="437">
        <v>0</v>
      </c>
      <c r="AC42" s="437">
        <v>0</v>
      </c>
    </row>
    <row r="43" spans="1:29">
      <c r="A43" s="81">
        <v>39</v>
      </c>
      <c r="B43" s="436" t="s">
        <v>751</v>
      </c>
      <c r="C43" s="436" t="s">
        <v>829</v>
      </c>
      <c r="D43" s="436" t="s">
        <v>835</v>
      </c>
      <c r="E43" s="436" t="s">
        <v>786</v>
      </c>
      <c r="F43" s="437" t="s">
        <v>744</v>
      </c>
      <c r="G43" s="437" t="s">
        <v>836</v>
      </c>
      <c r="H43" s="437">
        <v>32</v>
      </c>
      <c r="I43" s="437">
        <v>0</v>
      </c>
      <c r="J43" s="437">
        <v>0</v>
      </c>
      <c r="K43" s="437">
        <v>0</v>
      </c>
      <c r="L43" s="437">
        <v>1</v>
      </c>
      <c r="M43" s="437">
        <v>0</v>
      </c>
      <c r="N43" s="437">
        <v>0</v>
      </c>
      <c r="O43" s="437">
        <v>0</v>
      </c>
      <c r="P43" s="437">
        <v>1</v>
      </c>
      <c r="Q43" s="437">
        <v>1</v>
      </c>
      <c r="R43" s="437">
        <v>0</v>
      </c>
      <c r="S43" s="437">
        <v>3</v>
      </c>
      <c r="T43" s="437">
        <v>5</v>
      </c>
      <c r="U43" s="437">
        <v>4</v>
      </c>
      <c r="V43" s="437">
        <v>1</v>
      </c>
      <c r="W43" s="437">
        <v>2</v>
      </c>
      <c r="X43" s="437">
        <v>1</v>
      </c>
      <c r="Y43" s="437">
        <v>0</v>
      </c>
      <c r="Z43" s="437">
        <v>2</v>
      </c>
      <c r="AA43" s="437">
        <v>1</v>
      </c>
      <c r="AB43" s="437">
        <v>0</v>
      </c>
      <c r="AC43" s="437">
        <v>0</v>
      </c>
    </row>
    <row r="44" spans="1:29">
      <c r="A44" s="81">
        <v>40</v>
      </c>
      <c r="B44" s="436" t="s">
        <v>751</v>
      </c>
      <c r="C44" s="436" t="s">
        <v>829</v>
      </c>
      <c r="D44" s="436" t="s">
        <v>837</v>
      </c>
      <c r="E44" s="436" t="s">
        <v>204</v>
      </c>
      <c r="F44" s="437" t="s">
        <v>745</v>
      </c>
      <c r="G44" s="437" t="s">
        <v>836</v>
      </c>
      <c r="H44" s="437">
        <v>26</v>
      </c>
      <c r="I44" s="437">
        <v>0</v>
      </c>
      <c r="J44" s="437">
        <v>0</v>
      </c>
      <c r="K44" s="437">
        <v>0</v>
      </c>
      <c r="L44" s="437">
        <v>1</v>
      </c>
      <c r="M44" s="437">
        <v>0</v>
      </c>
      <c r="N44" s="437">
        <v>0</v>
      </c>
      <c r="O44" s="437">
        <v>0</v>
      </c>
      <c r="P44" s="437">
        <v>1</v>
      </c>
      <c r="Q44" s="437">
        <v>0</v>
      </c>
      <c r="R44" s="437">
        <v>0</v>
      </c>
      <c r="S44" s="437">
        <v>0</v>
      </c>
      <c r="T44" s="437">
        <v>1</v>
      </c>
      <c r="U44" s="437">
        <v>1</v>
      </c>
      <c r="V44" s="437">
        <v>0</v>
      </c>
      <c r="W44" s="437">
        <v>0</v>
      </c>
      <c r="X44" s="437">
        <v>2</v>
      </c>
      <c r="Y44" s="437">
        <v>0</v>
      </c>
      <c r="Z44" s="437">
        <v>1</v>
      </c>
      <c r="AA44" s="437">
        <v>2</v>
      </c>
      <c r="AB44" s="437">
        <v>0</v>
      </c>
      <c r="AC44" s="437">
        <v>0</v>
      </c>
    </row>
    <row r="45" spans="1:29">
      <c r="A45" s="81">
        <v>41</v>
      </c>
      <c r="B45" s="436" t="s">
        <v>751</v>
      </c>
      <c r="C45" s="436" t="s">
        <v>829</v>
      </c>
      <c r="D45" s="436" t="s">
        <v>838</v>
      </c>
      <c r="E45" s="436" t="s">
        <v>204</v>
      </c>
      <c r="F45" s="437" t="s">
        <v>745</v>
      </c>
      <c r="G45" s="437" t="s">
        <v>831</v>
      </c>
      <c r="H45" s="437">
        <v>18</v>
      </c>
      <c r="I45" s="437">
        <v>0</v>
      </c>
      <c r="J45" s="437">
        <v>0</v>
      </c>
      <c r="K45" s="437">
        <v>0</v>
      </c>
      <c r="L45" s="437">
        <v>1</v>
      </c>
      <c r="M45" s="437">
        <v>0</v>
      </c>
      <c r="N45" s="437">
        <v>0</v>
      </c>
      <c r="O45" s="437">
        <v>0</v>
      </c>
      <c r="P45" s="437">
        <v>1</v>
      </c>
      <c r="Q45" s="437">
        <v>0</v>
      </c>
      <c r="R45" s="437">
        <v>0</v>
      </c>
      <c r="S45" s="437">
        <v>0</v>
      </c>
      <c r="T45" s="437">
        <v>1</v>
      </c>
      <c r="U45" s="437">
        <v>1</v>
      </c>
      <c r="V45" s="437">
        <v>0</v>
      </c>
      <c r="W45" s="437">
        <v>0</v>
      </c>
      <c r="X45" s="437">
        <v>2</v>
      </c>
      <c r="Y45" s="437">
        <v>0</v>
      </c>
      <c r="Z45" s="437">
        <v>1</v>
      </c>
      <c r="AA45" s="437">
        <v>3</v>
      </c>
      <c r="AB45" s="437">
        <v>0</v>
      </c>
      <c r="AC45" s="437">
        <v>0</v>
      </c>
    </row>
    <row r="46" spans="1:29">
      <c r="A46" s="81">
        <v>42</v>
      </c>
      <c r="B46" s="438" t="s">
        <v>739</v>
      </c>
      <c r="C46" s="438" t="s">
        <v>839</v>
      </c>
      <c r="D46" s="439" t="s">
        <v>753</v>
      </c>
      <c r="E46" s="440" t="s">
        <v>753</v>
      </c>
      <c r="F46" s="441" t="s">
        <v>745</v>
      </c>
      <c r="G46" s="442" t="s">
        <v>768</v>
      </c>
      <c r="H46" s="443">
        <v>231</v>
      </c>
      <c r="I46" s="444">
        <v>20</v>
      </c>
      <c r="J46" s="444">
        <v>3</v>
      </c>
      <c r="K46" s="444"/>
      <c r="L46" s="445">
        <v>1</v>
      </c>
      <c r="M46" s="445">
        <v>1</v>
      </c>
      <c r="N46" s="446">
        <v>6</v>
      </c>
      <c r="O46" s="446">
        <v>4</v>
      </c>
      <c r="P46" s="446">
        <v>1</v>
      </c>
      <c r="Q46" s="446">
        <v>1</v>
      </c>
      <c r="R46" s="446">
        <v>1</v>
      </c>
      <c r="S46" s="446">
        <v>0</v>
      </c>
      <c r="T46" s="440">
        <v>2</v>
      </c>
      <c r="U46" s="446">
        <v>1</v>
      </c>
      <c r="V46" s="440">
        <v>1</v>
      </c>
      <c r="W46" s="446">
        <v>1</v>
      </c>
      <c r="X46" s="440">
        <v>1</v>
      </c>
      <c r="Y46" s="446">
        <v>1</v>
      </c>
      <c r="Z46" s="440">
        <v>1</v>
      </c>
      <c r="AA46" s="440">
        <v>9</v>
      </c>
      <c r="AB46" s="440" t="s">
        <v>840</v>
      </c>
      <c r="AC46" s="440" t="s">
        <v>840</v>
      </c>
    </row>
    <row r="47" spans="1:29">
      <c r="A47" s="81">
        <v>43</v>
      </c>
      <c r="B47" s="438" t="s">
        <v>739</v>
      </c>
      <c r="C47" s="438" t="s">
        <v>839</v>
      </c>
      <c r="D47" s="439" t="s">
        <v>841</v>
      </c>
      <c r="E47" s="440" t="s">
        <v>782</v>
      </c>
      <c r="F47" s="441" t="s">
        <v>745</v>
      </c>
      <c r="G47" s="442" t="s">
        <v>841</v>
      </c>
      <c r="H47" s="443">
        <v>137</v>
      </c>
      <c r="I47" s="444"/>
      <c r="J47" s="444">
        <v>3</v>
      </c>
      <c r="K47" s="444"/>
      <c r="L47" s="445">
        <v>1</v>
      </c>
      <c r="M47" s="445">
        <v>1</v>
      </c>
      <c r="N47" s="446"/>
      <c r="O47" s="446">
        <v>1</v>
      </c>
      <c r="P47" s="446">
        <v>2</v>
      </c>
      <c r="Q47" s="446"/>
      <c r="R47" s="446"/>
      <c r="S47" s="446">
        <v>0</v>
      </c>
      <c r="T47" s="440">
        <v>1</v>
      </c>
      <c r="U47" s="446">
        <v>1</v>
      </c>
      <c r="V47" s="440">
        <v>1</v>
      </c>
      <c r="W47" s="446">
        <v>1</v>
      </c>
      <c r="X47" s="440">
        <v>1</v>
      </c>
      <c r="Y47" s="446">
        <v>0</v>
      </c>
      <c r="Z47" s="440">
        <v>1</v>
      </c>
      <c r="AA47" s="440">
        <v>0</v>
      </c>
      <c r="AB47" s="440">
        <v>1</v>
      </c>
      <c r="AC47" s="440">
        <v>0</v>
      </c>
    </row>
    <row r="48" spans="1:29">
      <c r="A48" s="81">
        <v>44</v>
      </c>
      <c r="B48" s="438" t="s">
        <v>739</v>
      </c>
      <c r="C48" s="438" t="s">
        <v>839</v>
      </c>
      <c r="D48" s="439" t="s">
        <v>842</v>
      </c>
      <c r="E48" s="440" t="s">
        <v>786</v>
      </c>
      <c r="F48" s="441" t="s">
        <v>745</v>
      </c>
      <c r="G48" s="442" t="s">
        <v>843</v>
      </c>
      <c r="H48" s="443">
        <v>31</v>
      </c>
      <c r="I48" s="444"/>
      <c r="J48" s="444">
        <v>0</v>
      </c>
      <c r="K48" s="444">
        <v>0</v>
      </c>
      <c r="L48" s="445">
        <v>1</v>
      </c>
      <c r="M48" s="445"/>
      <c r="N48" s="446"/>
      <c r="O48" s="446">
        <v>0</v>
      </c>
      <c r="P48" s="446">
        <v>1</v>
      </c>
      <c r="Q48" s="446"/>
      <c r="R48" s="446"/>
      <c r="S48" s="446">
        <v>0</v>
      </c>
      <c r="T48" s="440">
        <v>1</v>
      </c>
      <c r="U48" s="446">
        <v>1</v>
      </c>
      <c r="V48" s="440">
        <v>1</v>
      </c>
      <c r="W48" s="446">
        <v>1</v>
      </c>
      <c r="X48" s="440">
        <v>1</v>
      </c>
      <c r="Y48" s="446">
        <v>0</v>
      </c>
      <c r="Z48" s="440">
        <v>1</v>
      </c>
      <c r="AA48" s="440">
        <v>0</v>
      </c>
      <c r="AB48" s="440">
        <v>0</v>
      </c>
      <c r="AC48" s="440">
        <v>0</v>
      </c>
    </row>
    <row r="49" spans="1:29">
      <c r="A49" s="81">
        <v>45</v>
      </c>
      <c r="B49" s="438" t="s">
        <v>739</v>
      </c>
      <c r="C49" s="438" t="s">
        <v>839</v>
      </c>
      <c r="D49" s="439" t="s">
        <v>844</v>
      </c>
      <c r="E49" s="440" t="s">
        <v>786</v>
      </c>
      <c r="F49" s="441" t="s">
        <v>745</v>
      </c>
      <c r="G49" s="442" t="s">
        <v>845</v>
      </c>
      <c r="H49" s="443">
        <v>37</v>
      </c>
      <c r="I49" s="444"/>
      <c r="J49" s="444">
        <v>0</v>
      </c>
      <c r="K49" s="444">
        <v>0</v>
      </c>
      <c r="L49" s="445">
        <v>1</v>
      </c>
      <c r="M49" s="445"/>
      <c r="N49" s="446"/>
      <c r="O49" s="446">
        <v>1</v>
      </c>
      <c r="P49" s="446">
        <v>1</v>
      </c>
      <c r="Q49" s="446"/>
      <c r="R49" s="446">
        <v>1</v>
      </c>
      <c r="S49" s="446">
        <v>0</v>
      </c>
      <c r="T49" s="440">
        <v>1</v>
      </c>
      <c r="U49" s="446">
        <v>1</v>
      </c>
      <c r="V49" s="440">
        <v>1</v>
      </c>
      <c r="W49" s="446">
        <v>1</v>
      </c>
      <c r="X49" s="440">
        <v>1</v>
      </c>
      <c r="Y49" s="446">
        <v>0</v>
      </c>
      <c r="Z49" s="440">
        <v>1</v>
      </c>
      <c r="AA49" s="440">
        <v>0</v>
      </c>
      <c r="AB49" s="440">
        <v>1</v>
      </c>
      <c r="AC49" s="440">
        <v>1</v>
      </c>
    </row>
    <row r="50" spans="1:29">
      <c r="A50" s="81">
        <v>46</v>
      </c>
      <c r="B50" s="438" t="s">
        <v>739</v>
      </c>
      <c r="C50" s="438" t="s">
        <v>839</v>
      </c>
      <c r="D50" s="439" t="s">
        <v>846</v>
      </c>
      <c r="E50" s="440" t="s">
        <v>786</v>
      </c>
      <c r="F50" s="441" t="s">
        <v>745</v>
      </c>
      <c r="G50" s="442" t="s">
        <v>845</v>
      </c>
      <c r="H50" s="443">
        <v>25</v>
      </c>
      <c r="I50" s="444"/>
      <c r="J50" s="444">
        <v>0</v>
      </c>
      <c r="K50" s="444">
        <v>0</v>
      </c>
      <c r="L50" s="445">
        <v>1</v>
      </c>
      <c r="M50" s="445"/>
      <c r="N50" s="446">
        <v>1</v>
      </c>
      <c r="O50" s="446">
        <v>0</v>
      </c>
      <c r="P50" s="446">
        <v>1</v>
      </c>
      <c r="Q50" s="446"/>
      <c r="R50" s="446"/>
      <c r="S50" s="446">
        <v>0</v>
      </c>
      <c r="T50" s="440">
        <v>1</v>
      </c>
      <c r="U50" s="446">
        <v>1</v>
      </c>
      <c r="V50" s="440">
        <v>1</v>
      </c>
      <c r="W50" s="446">
        <v>1</v>
      </c>
      <c r="X50" s="440">
        <v>1</v>
      </c>
      <c r="Y50" s="446">
        <v>0</v>
      </c>
      <c r="Z50" s="440">
        <v>1</v>
      </c>
      <c r="AA50" s="440">
        <v>0</v>
      </c>
      <c r="AB50" s="440">
        <v>0</v>
      </c>
      <c r="AC50" s="440">
        <v>0</v>
      </c>
    </row>
    <row r="51" spans="1:29" ht="30">
      <c r="A51" s="81">
        <v>47</v>
      </c>
      <c r="B51" s="438" t="s">
        <v>739</v>
      </c>
      <c r="C51" s="438" t="s">
        <v>839</v>
      </c>
      <c r="D51" s="439" t="s">
        <v>847</v>
      </c>
      <c r="E51" s="440" t="s">
        <v>786</v>
      </c>
      <c r="F51" s="441" t="s">
        <v>745</v>
      </c>
      <c r="G51" s="442" t="s">
        <v>845</v>
      </c>
      <c r="H51" s="443">
        <v>17</v>
      </c>
      <c r="I51" s="444"/>
      <c r="J51" s="444">
        <v>0</v>
      </c>
      <c r="K51" s="444">
        <v>0</v>
      </c>
      <c r="L51" s="445">
        <v>1</v>
      </c>
      <c r="M51" s="445"/>
      <c r="N51" s="446"/>
      <c r="O51" s="446">
        <v>1</v>
      </c>
      <c r="P51" s="446">
        <v>1</v>
      </c>
      <c r="Q51" s="446"/>
      <c r="R51" s="446"/>
      <c r="S51" s="446">
        <v>0</v>
      </c>
      <c r="T51" s="440">
        <v>1</v>
      </c>
      <c r="U51" s="446">
        <v>1</v>
      </c>
      <c r="V51" s="447">
        <v>1</v>
      </c>
      <c r="W51" s="446">
        <v>1</v>
      </c>
      <c r="X51" s="440">
        <v>1</v>
      </c>
      <c r="Y51" s="446">
        <v>0</v>
      </c>
      <c r="Z51" s="440">
        <v>1</v>
      </c>
      <c r="AA51" s="440">
        <v>0</v>
      </c>
      <c r="AB51" s="440">
        <v>0</v>
      </c>
      <c r="AC51" s="440">
        <v>5</v>
      </c>
    </row>
    <row r="52" spans="1:29">
      <c r="A52" s="81">
        <v>48</v>
      </c>
      <c r="B52" s="438" t="s">
        <v>739</v>
      </c>
      <c r="C52" s="438" t="s">
        <v>839</v>
      </c>
      <c r="D52" s="439" t="s">
        <v>848</v>
      </c>
      <c r="E52" s="440" t="s">
        <v>204</v>
      </c>
      <c r="F52" s="441" t="s">
        <v>745</v>
      </c>
      <c r="G52" s="442" t="s">
        <v>845</v>
      </c>
      <c r="H52" s="443">
        <v>5</v>
      </c>
      <c r="I52" s="444"/>
      <c r="J52" s="444">
        <v>0</v>
      </c>
      <c r="K52" s="444">
        <v>0</v>
      </c>
      <c r="L52" s="445">
        <v>1</v>
      </c>
      <c r="M52" s="445"/>
      <c r="N52" s="446"/>
      <c r="O52" s="446"/>
      <c r="P52" s="446">
        <v>1</v>
      </c>
      <c r="Q52" s="446"/>
      <c r="R52" s="446"/>
      <c r="S52" s="446"/>
      <c r="T52" s="440"/>
      <c r="U52" s="446">
        <v>1</v>
      </c>
      <c r="V52" s="440">
        <v>1</v>
      </c>
      <c r="W52" s="446"/>
      <c r="X52" s="440"/>
      <c r="Y52" s="446">
        <v>0</v>
      </c>
      <c r="Z52" s="440">
        <v>1</v>
      </c>
      <c r="AA52" s="440">
        <v>0</v>
      </c>
      <c r="AB52" s="440">
        <v>0</v>
      </c>
      <c r="AC52" s="440">
        <v>0</v>
      </c>
    </row>
    <row r="53" spans="1:29">
      <c r="A53" s="81">
        <v>49</v>
      </c>
      <c r="B53" s="438" t="s">
        <v>739</v>
      </c>
      <c r="C53" s="438" t="s">
        <v>839</v>
      </c>
      <c r="D53" s="439" t="s">
        <v>849</v>
      </c>
      <c r="E53" s="440" t="s">
        <v>204</v>
      </c>
      <c r="F53" s="441" t="s">
        <v>745</v>
      </c>
      <c r="G53" s="442" t="s">
        <v>845</v>
      </c>
      <c r="H53" s="443">
        <v>12</v>
      </c>
      <c r="I53" s="444"/>
      <c r="J53" s="444">
        <v>0</v>
      </c>
      <c r="K53" s="444">
        <v>0</v>
      </c>
      <c r="L53" s="445">
        <v>1</v>
      </c>
      <c r="M53" s="445"/>
      <c r="N53" s="446"/>
      <c r="O53" s="446"/>
      <c r="P53" s="446">
        <v>1</v>
      </c>
      <c r="Q53" s="446"/>
      <c r="R53" s="446"/>
      <c r="S53" s="446"/>
      <c r="T53" s="440"/>
      <c r="U53" s="446">
        <v>1</v>
      </c>
      <c r="V53" s="440">
        <v>1</v>
      </c>
      <c r="W53" s="446"/>
      <c r="X53" s="440"/>
      <c r="Y53" s="446">
        <v>0</v>
      </c>
      <c r="Z53" s="440">
        <v>1</v>
      </c>
      <c r="AA53" s="440">
        <v>0</v>
      </c>
      <c r="AB53" s="440">
        <v>0</v>
      </c>
      <c r="AC53" s="440">
        <v>0</v>
      </c>
    </row>
    <row r="54" spans="1:29" ht="30">
      <c r="A54" s="81">
        <v>50</v>
      </c>
      <c r="B54" s="438" t="s">
        <v>739</v>
      </c>
      <c r="C54" s="438" t="s">
        <v>839</v>
      </c>
      <c r="D54" s="439" t="s">
        <v>850</v>
      </c>
      <c r="E54" s="440" t="s">
        <v>204</v>
      </c>
      <c r="F54" s="441" t="s">
        <v>745</v>
      </c>
      <c r="G54" s="442" t="s">
        <v>845</v>
      </c>
      <c r="H54" s="444">
        <v>3</v>
      </c>
      <c r="I54" s="444"/>
      <c r="J54" s="444">
        <v>0</v>
      </c>
      <c r="K54" s="444">
        <v>0</v>
      </c>
      <c r="L54" s="445">
        <v>1</v>
      </c>
      <c r="M54" s="445"/>
      <c r="N54" s="448"/>
      <c r="O54" s="448"/>
      <c r="P54" s="448">
        <v>1</v>
      </c>
      <c r="Q54" s="448"/>
      <c r="R54" s="448"/>
      <c r="S54" s="448"/>
      <c r="T54" s="440"/>
      <c r="U54" s="446">
        <v>1</v>
      </c>
      <c r="V54" s="440">
        <v>1</v>
      </c>
      <c r="W54" s="448"/>
      <c r="X54" s="440"/>
      <c r="Y54" s="446">
        <v>0</v>
      </c>
      <c r="Z54" s="440">
        <v>1</v>
      </c>
      <c r="AA54" s="440">
        <v>0</v>
      </c>
      <c r="AB54" s="440">
        <v>0</v>
      </c>
      <c r="AC54" s="440">
        <v>0</v>
      </c>
    </row>
    <row r="55" spans="1:29" ht="30">
      <c r="A55" s="81">
        <v>51</v>
      </c>
      <c r="B55" s="438" t="s">
        <v>739</v>
      </c>
      <c r="C55" s="438" t="s">
        <v>839</v>
      </c>
      <c r="D55" s="439" t="s">
        <v>851</v>
      </c>
      <c r="E55" s="440" t="s">
        <v>204</v>
      </c>
      <c r="F55" s="441" t="s">
        <v>745</v>
      </c>
      <c r="G55" s="442" t="s">
        <v>845</v>
      </c>
      <c r="H55" s="444">
        <v>1</v>
      </c>
      <c r="I55" s="444"/>
      <c r="J55" s="444">
        <v>0</v>
      </c>
      <c r="K55" s="444">
        <v>0</v>
      </c>
      <c r="L55" s="445">
        <v>1</v>
      </c>
      <c r="M55" s="445"/>
      <c r="N55" s="448"/>
      <c r="O55" s="448"/>
      <c r="P55" s="448">
        <v>1</v>
      </c>
      <c r="Q55" s="448"/>
      <c r="R55" s="448"/>
      <c r="S55" s="448"/>
      <c r="T55" s="440"/>
      <c r="U55" s="446">
        <v>1</v>
      </c>
      <c r="V55" s="440">
        <v>1</v>
      </c>
      <c r="W55" s="448"/>
      <c r="X55" s="440"/>
      <c r="Y55" s="446">
        <v>0</v>
      </c>
      <c r="Z55" s="440">
        <v>1</v>
      </c>
      <c r="AA55" s="440">
        <v>0</v>
      </c>
      <c r="AB55" s="440">
        <v>0</v>
      </c>
      <c r="AC55" s="440">
        <v>0</v>
      </c>
    </row>
    <row r="56" spans="1:29">
      <c r="A56" s="81">
        <v>52</v>
      </c>
      <c r="B56" s="438" t="s">
        <v>739</v>
      </c>
      <c r="C56" s="438" t="s">
        <v>839</v>
      </c>
      <c r="D56" s="439" t="s">
        <v>852</v>
      </c>
      <c r="E56" s="440" t="s">
        <v>204</v>
      </c>
      <c r="F56" s="441" t="s">
        <v>745</v>
      </c>
      <c r="G56" s="442" t="s">
        <v>768</v>
      </c>
      <c r="H56" s="444">
        <v>2</v>
      </c>
      <c r="I56" s="444"/>
      <c r="J56" s="444">
        <v>0</v>
      </c>
      <c r="K56" s="444">
        <v>0</v>
      </c>
      <c r="L56" s="445">
        <v>1</v>
      </c>
      <c r="M56" s="445"/>
      <c r="N56" s="446"/>
      <c r="O56" s="446"/>
      <c r="P56" s="446">
        <v>1</v>
      </c>
      <c r="Q56" s="446"/>
      <c r="R56" s="446"/>
      <c r="S56" s="446"/>
      <c r="T56" s="440"/>
      <c r="U56" s="446">
        <v>1</v>
      </c>
      <c r="V56" s="440">
        <v>1</v>
      </c>
      <c r="W56" s="446"/>
      <c r="X56" s="440"/>
      <c r="Y56" s="446">
        <v>0</v>
      </c>
      <c r="Z56" s="440">
        <v>1</v>
      </c>
      <c r="AA56" s="440">
        <v>0</v>
      </c>
      <c r="AB56" s="440">
        <v>0</v>
      </c>
      <c r="AC56" s="440">
        <v>0</v>
      </c>
    </row>
    <row r="57" spans="1:29">
      <c r="A57" s="81">
        <v>53</v>
      </c>
      <c r="B57" s="438" t="s">
        <v>739</v>
      </c>
      <c r="C57" s="438" t="s">
        <v>839</v>
      </c>
      <c r="D57" s="439" t="s">
        <v>853</v>
      </c>
      <c r="E57" s="440" t="s">
        <v>204</v>
      </c>
      <c r="F57" s="441" t="s">
        <v>745</v>
      </c>
      <c r="G57" s="442" t="s">
        <v>843</v>
      </c>
      <c r="H57" s="449">
        <v>0</v>
      </c>
      <c r="I57" s="449"/>
      <c r="J57" s="449">
        <v>0</v>
      </c>
      <c r="K57" s="449">
        <v>0</v>
      </c>
      <c r="L57" s="445">
        <v>1</v>
      </c>
      <c r="M57" s="449"/>
      <c r="N57" s="449"/>
      <c r="O57" s="449"/>
      <c r="P57" s="449">
        <v>1</v>
      </c>
      <c r="Q57" s="449"/>
      <c r="R57" s="449"/>
      <c r="S57" s="449"/>
      <c r="T57" s="449"/>
      <c r="U57" s="446">
        <v>1</v>
      </c>
      <c r="V57" s="440">
        <v>1</v>
      </c>
      <c r="W57" s="449"/>
      <c r="X57" s="449"/>
      <c r="Y57" s="446">
        <v>0</v>
      </c>
      <c r="Z57" s="440">
        <v>1</v>
      </c>
      <c r="AA57" s="449">
        <v>0</v>
      </c>
      <c r="AB57" s="440">
        <v>0</v>
      </c>
      <c r="AC57" s="440">
        <v>0</v>
      </c>
    </row>
    <row r="58" spans="1:29">
      <c r="A58" s="81">
        <v>54</v>
      </c>
      <c r="B58" s="438" t="s">
        <v>739</v>
      </c>
      <c r="C58" s="438" t="s">
        <v>839</v>
      </c>
      <c r="D58" s="439" t="s">
        <v>854</v>
      </c>
      <c r="E58" s="440" t="s">
        <v>204</v>
      </c>
      <c r="F58" s="441" t="s">
        <v>745</v>
      </c>
      <c r="G58" s="450" t="s">
        <v>855</v>
      </c>
      <c r="H58" s="440">
        <v>7</v>
      </c>
      <c r="I58" s="440"/>
      <c r="J58" s="440">
        <v>0</v>
      </c>
      <c r="K58" s="440">
        <v>0</v>
      </c>
      <c r="L58" s="445">
        <v>1</v>
      </c>
      <c r="M58" s="440"/>
      <c r="N58" s="440"/>
      <c r="O58" s="440"/>
      <c r="P58" s="440">
        <v>1</v>
      </c>
      <c r="Q58" s="440"/>
      <c r="R58" s="440"/>
      <c r="S58" s="440"/>
      <c r="T58" s="440"/>
      <c r="U58" s="446">
        <v>1</v>
      </c>
      <c r="V58" s="440">
        <v>1</v>
      </c>
      <c r="W58" s="440"/>
      <c r="X58" s="440"/>
      <c r="Y58" s="446">
        <v>0</v>
      </c>
      <c r="Z58" s="440">
        <v>1</v>
      </c>
      <c r="AA58" s="440">
        <v>0</v>
      </c>
      <c r="AB58" s="440">
        <v>0</v>
      </c>
      <c r="AC58" s="440">
        <v>0</v>
      </c>
    </row>
    <row r="59" spans="1:29" ht="15.75">
      <c r="A59" s="81">
        <v>55</v>
      </c>
      <c r="B59" s="438" t="s">
        <v>739</v>
      </c>
      <c r="C59" s="438" t="s">
        <v>839</v>
      </c>
      <c r="D59" s="439" t="s">
        <v>856</v>
      </c>
      <c r="E59" s="440" t="s">
        <v>204</v>
      </c>
      <c r="F59" s="441" t="s">
        <v>745</v>
      </c>
      <c r="G59" s="442" t="s">
        <v>841</v>
      </c>
      <c r="H59" s="451">
        <v>0</v>
      </c>
      <c r="I59" s="451"/>
      <c r="J59" s="451">
        <v>0</v>
      </c>
      <c r="K59" s="451">
        <v>0</v>
      </c>
      <c r="L59" s="445">
        <v>1</v>
      </c>
      <c r="M59" s="452"/>
      <c r="N59" s="453"/>
      <c r="O59" s="453"/>
      <c r="P59" s="453">
        <v>1</v>
      </c>
      <c r="Q59" s="453"/>
      <c r="R59" s="453"/>
      <c r="S59" s="453"/>
      <c r="T59" s="452"/>
      <c r="U59" s="446">
        <v>1</v>
      </c>
      <c r="V59" s="440">
        <v>1</v>
      </c>
      <c r="W59" s="453"/>
      <c r="X59" s="452"/>
      <c r="Y59" s="446">
        <v>0</v>
      </c>
      <c r="Z59" s="440">
        <v>1</v>
      </c>
      <c r="AA59" s="452">
        <v>0</v>
      </c>
      <c r="AB59" s="440">
        <v>0</v>
      </c>
      <c r="AC59" s="440">
        <v>0</v>
      </c>
    </row>
    <row r="60" spans="1:29" ht="15.75">
      <c r="A60" s="81">
        <v>56</v>
      </c>
      <c r="B60" s="438" t="s">
        <v>739</v>
      </c>
      <c r="C60" s="438" t="s">
        <v>839</v>
      </c>
      <c r="D60" s="439" t="s">
        <v>857</v>
      </c>
      <c r="E60" s="440" t="s">
        <v>204</v>
      </c>
      <c r="F60" s="441" t="s">
        <v>745</v>
      </c>
      <c r="G60" s="442" t="s">
        <v>841</v>
      </c>
      <c r="H60" s="451">
        <v>0</v>
      </c>
      <c r="I60" s="451"/>
      <c r="J60" s="451">
        <v>0</v>
      </c>
      <c r="K60" s="451">
        <v>0</v>
      </c>
      <c r="L60" s="445">
        <v>1</v>
      </c>
      <c r="M60" s="452"/>
      <c r="N60" s="453"/>
      <c r="O60" s="453"/>
      <c r="P60" s="453">
        <v>0</v>
      </c>
      <c r="Q60" s="453"/>
      <c r="R60" s="453">
        <v>1</v>
      </c>
      <c r="S60" s="453"/>
      <c r="T60" s="452"/>
      <c r="U60" s="446">
        <v>1</v>
      </c>
      <c r="V60" s="440">
        <v>1</v>
      </c>
      <c r="W60" s="453"/>
      <c r="X60" s="452"/>
      <c r="Y60" s="446">
        <v>0</v>
      </c>
      <c r="Z60" s="440">
        <v>1</v>
      </c>
      <c r="AA60" s="452">
        <v>0</v>
      </c>
      <c r="AB60" s="440">
        <v>0</v>
      </c>
      <c r="AC60" s="440">
        <v>0</v>
      </c>
    </row>
    <row r="61" spans="1:29" ht="15.75">
      <c r="A61" s="81">
        <v>57</v>
      </c>
      <c r="B61" s="438" t="s">
        <v>739</v>
      </c>
      <c r="C61" s="438" t="s">
        <v>839</v>
      </c>
      <c r="D61" s="439" t="s">
        <v>858</v>
      </c>
      <c r="E61" s="440" t="s">
        <v>204</v>
      </c>
      <c r="F61" s="441" t="s">
        <v>745</v>
      </c>
      <c r="G61" s="450" t="s">
        <v>855</v>
      </c>
      <c r="H61" s="451">
        <v>1</v>
      </c>
      <c r="I61" s="451"/>
      <c r="J61" s="451">
        <v>0</v>
      </c>
      <c r="K61" s="451">
        <v>0</v>
      </c>
      <c r="L61" s="445">
        <v>1</v>
      </c>
      <c r="M61" s="452"/>
      <c r="N61" s="453"/>
      <c r="O61" s="453"/>
      <c r="P61" s="453">
        <v>1</v>
      </c>
      <c r="Q61" s="453"/>
      <c r="R61" s="453"/>
      <c r="S61" s="453"/>
      <c r="T61" s="452"/>
      <c r="U61" s="446">
        <v>1</v>
      </c>
      <c r="V61" s="440">
        <v>1</v>
      </c>
      <c r="W61" s="453"/>
      <c r="X61" s="452"/>
      <c r="Y61" s="446">
        <v>0</v>
      </c>
      <c r="Z61" s="440">
        <v>1</v>
      </c>
      <c r="AA61" s="452">
        <v>0</v>
      </c>
      <c r="AB61" s="440">
        <v>0</v>
      </c>
      <c r="AC61" s="440">
        <v>0</v>
      </c>
    </row>
    <row r="62" spans="1:29" ht="15.75">
      <c r="A62" s="81">
        <v>58</v>
      </c>
      <c r="B62" s="438" t="s">
        <v>739</v>
      </c>
      <c r="C62" s="438" t="s">
        <v>839</v>
      </c>
      <c r="D62" s="439" t="s">
        <v>859</v>
      </c>
      <c r="E62" s="440" t="s">
        <v>204</v>
      </c>
      <c r="F62" s="441" t="s">
        <v>745</v>
      </c>
      <c r="G62" s="442" t="s">
        <v>768</v>
      </c>
      <c r="H62" s="451">
        <v>0</v>
      </c>
      <c r="I62" s="451"/>
      <c r="J62" s="451">
        <v>0</v>
      </c>
      <c r="K62" s="451">
        <v>0</v>
      </c>
      <c r="L62" s="445">
        <v>1</v>
      </c>
      <c r="M62" s="452"/>
      <c r="N62" s="453"/>
      <c r="O62" s="453"/>
      <c r="P62" s="453">
        <v>0</v>
      </c>
      <c r="Q62" s="453"/>
      <c r="R62" s="453">
        <v>1</v>
      </c>
      <c r="S62" s="453"/>
      <c r="T62" s="452"/>
      <c r="U62" s="446">
        <v>1</v>
      </c>
      <c r="V62" s="440">
        <v>1</v>
      </c>
      <c r="W62" s="453"/>
      <c r="X62" s="452"/>
      <c r="Y62" s="446">
        <v>0</v>
      </c>
      <c r="Z62" s="440">
        <v>1</v>
      </c>
      <c r="AA62" s="452">
        <v>0</v>
      </c>
      <c r="AB62" s="440">
        <v>0</v>
      </c>
      <c r="AC62" s="440">
        <v>0</v>
      </c>
    </row>
    <row r="63" spans="1:29">
      <c r="A63" s="81">
        <v>59</v>
      </c>
      <c r="B63" s="454" t="s">
        <v>855</v>
      </c>
      <c r="C63" s="186" t="s">
        <v>860</v>
      </c>
      <c r="D63" s="454" t="s">
        <v>861</v>
      </c>
      <c r="E63" s="454" t="s">
        <v>753</v>
      </c>
      <c r="F63" s="455" t="s">
        <v>745</v>
      </c>
      <c r="G63" s="456" t="s">
        <v>855</v>
      </c>
      <c r="H63" s="455">
        <v>232</v>
      </c>
      <c r="I63" s="455">
        <v>49</v>
      </c>
      <c r="J63" s="455">
        <v>1</v>
      </c>
      <c r="K63" s="455">
        <v>0</v>
      </c>
      <c r="L63" s="457">
        <v>1</v>
      </c>
      <c r="M63" s="457">
        <v>1</v>
      </c>
      <c r="N63" s="458">
        <v>1</v>
      </c>
      <c r="O63" s="458"/>
      <c r="P63" s="459">
        <v>1</v>
      </c>
      <c r="Q63" s="459"/>
      <c r="R63" s="459"/>
      <c r="S63" s="459">
        <v>1</v>
      </c>
      <c r="T63" s="460"/>
      <c r="U63" s="459">
        <v>1</v>
      </c>
      <c r="V63" s="460"/>
      <c r="W63" s="459">
        <v>1</v>
      </c>
      <c r="X63" s="460"/>
      <c r="Y63" s="459"/>
      <c r="Z63" s="460">
        <v>1</v>
      </c>
      <c r="AA63" s="460">
        <v>1</v>
      </c>
      <c r="AB63" s="460">
        <v>5</v>
      </c>
      <c r="AC63" s="460"/>
    </row>
    <row r="64" spans="1:29">
      <c r="A64" s="81">
        <v>60</v>
      </c>
      <c r="B64" s="454" t="s">
        <v>855</v>
      </c>
      <c r="C64" s="186" t="s">
        <v>860</v>
      </c>
      <c r="D64" s="454" t="s">
        <v>862</v>
      </c>
      <c r="E64" s="454" t="s">
        <v>802</v>
      </c>
      <c r="F64" s="455" t="s">
        <v>744</v>
      </c>
      <c r="G64" s="456" t="s">
        <v>863</v>
      </c>
      <c r="H64" s="455">
        <v>92</v>
      </c>
      <c r="I64" s="455">
        <v>0</v>
      </c>
      <c r="J64" s="455">
        <v>1</v>
      </c>
      <c r="K64" s="455">
        <v>0</v>
      </c>
      <c r="L64" s="457">
        <v>1</v>
      </c>
      <c r="M64" s="457">
        <v>0</v>
      </c>
      <c r="N64" s="458"/>
      <c r="O64" s="458"/>
      <c r="P64" s="459">
        <v>1</v>
      </c>
      <c r="Q64" s="459"/>
      <c r="R64" s="459"/>
      <c r="S64" s="459">
        <v>1</v>
      </c>
      <c r="T64" s="460"/>
      <c r="U64" s="459">
        <v>1</v>
      </c>
      <c r="V64" s="460"/>
      <c r="W64" s="459">
        <v>1</v>
      </c>
      <c r="X64" s="460"/>
      <c r="Y64" s="459"/>
      <c r="Z64" s="460">
        <v>1</v>
      </c>
      <c r="AA64" s="460">
        <v>1</v>
      </c>
      <c r="AB64" s="460"/>
      <c r="AC64" s="460"/>
    </row>
    <row r="65" spans="1:29">
      <c r="A65" s="81">
        <v>62</v>
      </c>
      <c r="B65" s="454" t="s">
        <v>855</v>
      </c>
      <c r="C65" s="186" t="s">
        <v>860</v>
      </c>
      <c r="D65" s="454" t="s">
        <v>864</v>
      </c>
      <c r="E65" s="454" t="s">
        <v>782</v>
      </c>
      <c r="F65" s="455" t="s">
        <v>745</v>
      </c>
      <c r="G65" s="456" t="s">
        <v>865</v>
      </c>
      <c r="H65" s="455">
        <v>60</v>
      </c>
      <c r="I65" s="455">
        <v>0</v>
      </c>
      <c r="J65" s="455">
        <v>0</v>
      </c>
      <c r="K65" s="455">
        <v>0</v>
      </c>
      <c r="L65" s="457">
        <v>1</v>
      </c>
      <c r="M65" s="457">
        <v>0</v>
      </c>
      <c r="N65" s="458"/>
      <c r="O65" s="458"/>
      <c r="P65" s="459">
        <v>1</v>
      </c>
      <c r="Q65" s="459"/>
      <c r="R65" s="459"/>
      <c r="S65" s="459">
        <v>1</v>
      </c>
      <c r="T65" s="460"/>
      <c r="U65" s="459">
        <v>1</v>
      </c>
      <c r="V65" s="460"/>
      <c r="W65" s="459">
        <v>1</v>
      </c>
      <c r="X65" s="460"/>
      <c r="Y65" s="459"/>
      <c r="Z65" s="460">
        <v>1</v>
      </c>
      <c r="AA65" s="460">
        <v>1</v>
      </c>
      <c r="AB65" s="460"/>
      <c r="AC65" s="460"/>
    </row>
    <row r="66" spans="1:29">
      <c r="A66" s="81">
        <v>63</v>
      </c>
      <c r="B66" s="454" t="s">
        <v>855</v>
      </c>
      <c r="C66" s="186" t="s">
        <v>860</v>
      </c>
      <c r="D66" s="454" t="s">
        <v>866</v>
      </c>
      <c r="E66" s="454" t="s">
        <v>786</v>
      </c>
      <c r="F66" s="455" t="s">
        <v>744</v>
      </c>
      <c r="G66" s="456" t="s">
        <v>855</v>
      </c>
      <c r="H66" s="455">
        <v>2</v>
      </c>
      <c r="I66" s="455">
        <v>0</v>
      </c>
      <c r="J66" s="455">
        <v>0</v>
      </c>
      <c r="K66" s="455">
        <v>0</v>
      </c>
      <c r="L66" s="457"/>
      <c r="M66" s="457">
        <v>0</v>
      </c>
      <c r="N66" s="458"/>
      <c r="O66" s="458"/>
      <c r="P66" s="459">
        <v>1</v>
      </c>
      <c r="Q66" s="459"/>
      <c r="R66" s="459"/>
      <c r="S66" s="459">
        <v>1</v>
      </c>
      <c r="T66" s="460"/>
      <c r="U66" s="459">
        <v>1</v>
      </c>
      <c r="V66" s="460"/>
      <c r="W66" s="459">
        <v>1</v>
      </c>
      <c r="X66" s="460"/>
      <c r="Y66" s="459"/>
      <c r="Z66" s="460"/>
      <c r="AA66" s="460">
        <v>1</v>
      </c>
      <c r="AB66" s="460"/>
      <c r="AC66" s="460"/>
    </row>
    <row r="67" spans="1:29">
      <c r="A67" s="81">
        <v>64</v>
      </c>
      <c r="B67" s="454" t="s">
        <v>855</v>
      </c>
      <c r="C67" s="186" t="s">
        <v>860</v>
      </c>
      <c r="D67" s="454" t="s">
        <v>867</v>
      </c>
      <c r="E67" s="454" t="s">
        <v>786</v>
      </c>
      <c r="F67" s="455" t="s">
        <v>744</v>
      </c>
      <c r="G67" s="456" t="s">
        <v>855</v>
      </c>
      <c r="H67" s="455">
        <v>3</v>
      </c>
      <c r="I67" s="455">
        <v>0</v>
      </c>
      <c r="J67" s="455">
        <v>0</v>
      </c>
      <c r="K67" s="455">
        <v>0</v>
      </c>
      <c r="L67" s="457">
        <v>1</v>
      </c>
      <c r="M67" s="457">
        <v>0</v>
      </c>
      <c r="N67" s="458"/>
      <c r="O67" s="458"/>
      <c r="P67" s="459">
        <v>1</v>
      </c>
      <c r="Q67" s="459"/>
      <c r="R67" s="459"/>
      <c r="S67" s="459">
        <v>1</v>
      </c>
      <c r="T67" s="460"/>
      <c r="U67" s="459">
        <v>1</v>
      </c>
      <c r="V67" s="460"/>
      <c r="W67" s="459">
        <v>1</v>
      </c>
      <c r="X67" s="460"/>
      <c r="Y67" s="459"/>
      <c r="Z67" s="460"/>
      <c r="AA67" s="460">
        <v>1</v>
      </c>
      <c r="AB67" s="460"/>
      <c r="AC67" s="460"/>
    </row>
    <row r="68" spans="1:29">
      <c r="A68" s="81">
        <v>65</v>
      </c>
      <c r="B68" s="454" t="s">
        <v>855</v>
      </c>
      <c r="C68" s="186" t="s">
        <v>860</v>
      </c>
      <c r="D68" s="454" t="s">
        <v>868</v>
      </c>
      <c r="E68" s="454" t="s">
        <v>786</v>
      </c>
      <c r="F68" s="455" t="s">
        <v>744</v>
      </c>
      <c r="G68" s="456" t="s">
        <v>869</v>
      </c>
      <c r="H68" s="455">
        <v>7</v>
      </c>
      <c r="I68" s="455">
        <v>0</v>
      </c>
      <c r="J68" s="455">
        <v>0</v>
      </c>
      <c r="K68" s="455">
        <v>0</v>
      </c>
      <c r="L68" s="457">
        <v>1</v>
      </c>
      <c r="M68" s="457">
        <v>0</v>
      </c>
      <c r="N68" s="458"/>
      <c r="O68" s="458"/>
      <c r="P68" s="459">
        <v>1</v>
      </c>
      <c r="Q68" s="459"/>
      <c r="R68" s="459"/>
      <c r="S68" s="459">
        <v>1</v>
      </c>
      <c r="T68" s="460"/>
      <c r="U68" s="459">
        <v>1</v>
      </c>
      <c r="V68" s="460"/>
      <c r="W68" s="459">
        <v>1</v>
      </c>
      <c r="X68" s="460"/>
      <c r="Y68" s="459"/>
      <c r="Z68" s="460"/>
      <c r="AA68" s="460">
        <v>1</v>
      </c>
      <c r="AB68" s="460"/>
      <c r="AC68" s="460"/>
    </row>
    <row r="69" spans="1:29">
      <c r="A69" s="81">
        <v>66</v>
      </c>
      <c r="B69" s="454" t="s">
        <v>855</v>
      </c>
      <c r="C69" s="186" t="s">
        <v>860</v>
      </c>
      <c r="D69" s="454" t="s">
        <v>870</v>
      </c>
      <c r="E69" s="454" t="s">
        <v>786</v>
      </c>
      <c r="F69" s="455" t="s">
        <v>744</v>
      </c>
      <c r="G69" s="456" t="s">
        <v>869</v>
      </c>
      <c r="H69" s="455">
        <v>3</v>
      </c>
      <c r="I69" s="455">
        <v>0</v>
      </c>
      <c r="J69" s="455">
        <v>0</v>
      </c>
      <c r="K69" s="455">
        <v>0</v>
      </c>
      <c r="L69" s="457">
        <v>1</v>
      </c>
      <c r="M69" s="457">
        <v>0</v>
      </c>
      <c r="N69" s="458"/>
      <c r="O69" s="458"/>
      <c r="P69" s="459">
        <v>1</v>
      </c>
      <c r="Q69" s="459"/>
      <c r="R69" s="459"/>
      <c r="S69" s="459">
        <v>1</v>
      </c>
      <c r="T69" s="460"/>
      <c r="U69" s="459">
        <v>1</v>
      </c>
      <c r="V69" s="460"/>
      <c r="W69" s="459">
        <v>1</v>
      </c>
      <c r="X69" s="460"/>
      <c r="Y69" s="459"/>
      <c r="Z69" s="460"/>
      <c r="AA69" s="460">
        <v>1</v>
      </c>
      <c r="AB69" s="460"/>
      <c r="AC69" s="460"/>
    </row>
    <row r="70" spans="1:29">
      <c r="A70" s="81">
        <v>67</v>
      </c>
      <c r="B70" s="454" t="s">
        <v>855</v>
      </c>
      <c r="C70" s="186" t="s">
        <v>860</v>
      </c>
      <c r="D70" s="454" t="s">
        <v>871</v>
      </c>
      <c r="E70" s="454" t="s">
        <v>786</v>
      </c>
      <c r="F70" s="455" t="s">
        <v>744</v>
      </c>
      <c r="G70" s="456" t="s">
        <v>855</v>
      </c>
      <c r="H70" s="455">
        <v>17</v>
      </c>
      <c r="I70" s="455">
        <v>0</v>
      </c>
      <c r="J70" s="455">
        <v>0</v>
      </c>
      <c r="K70" s="455">
        <v>0</v>
      </c>
      <c r="L70" s="457">
        <v>1</v>
      </c>
      <c r="M70" s="457">
        <v>0</v>
      </c>
      <c r="N70" s="458"/>
      <c r="O70" s="458"/>
      <c r="P70" s="459">
        <v>1</v>
      </c>
      <c r="Q70" s="459"/>
      <c r="R70" s="459"/>
      <c r="S70" s="459">
        <v>1</v>
      </c>
      <c r="T70" s="460"/>
      <c r="U70" s="459">
        <v>1</v>
      </c>
      <c r="V70" s="460"/>
      <c r="W70" s="459">
        <v>1</v>
      </c>
      <c r="X70" s="460"/>
      <c r="Y70" s="459"/>
      <c r="Z70" s="460"/>
      <c r="AA70" s="460">
        <v>1</v>
      </c>
      <c r="AB70" s="460"/>
      <c r="AC70" s="460"/>
    </row>
    <row r="71" spans="1:29">
      <c r="A71" s="81">
        <v>68</v>
      </c>
      <c r="B71" s="454" t="s">
        <v>855</v>
      </c>
      <c r="C71" s="186" t="s">
        <v>860</v>
      </c>
      <c r="D71" s="454" t="s">
        <v>872</v>
      </c>
      <c r="E71" s="454" t="s">
        <v>786</v>
      </c>
      <c r="F71" s="455" t="s">
        <v>744</v>
      </c>
      <c r="G71" s="456" t="s">
        <v>863</v>
      </c>
      <c r="H71" s="455">
        <v>10</v>
      </c>
      <c r="I71" s="455">
        <v>0</v>
      </c>
      <c r="J71" s="455">
        <v>0</v>
      </c>
      <c r="K71" s="455">
        <v>0</v>
      </c>
      <c r="L71" s="457">
        <v>1</v>
      </c>
      <c r="M71" s="457">
        <v>0</v>
      </c>
      <c r="N71" s="458"/>
      <c r="O71" s="458"/>
      <c r="P71" s="459">
        <v>1</v>
      </c>
      <c r="Q71" s="459"/>
      <c r="R71" s="459"/>
      <c r="S71" s="459">
        <v>1</v>
      </c>
      <c r="T71" s="460"/>
      <c r="U71" s="459">
        <v>1</v>
      </c>
      <c r="V71" s="460"/>
      <c r="W71" s="459">
        <v>1</v>
      </c>
      <c r="X71" s="460"/>
      <c r="Y71" s="459"/>
      <c r="Z71" s="460"/>
      <c r="AA71" s="460">
        <v>1</v>
      </c>
      <c r="AB71" s="460"/>
      <c r="AC71" s="460"/>
    </row>
    <row r="72" spans="1:29">
      <c r="A72" s="81">
        <v>69</v>
      </c>
      <c r="B72" s="454" t="s">
        <v>855</v>
      </c>
      <c r="C72" s="186" t="s">
        <v>860</v>
      </c>
      <c r="D72" s="454" t="s">
        <v>873</v>
      </c>
      <c r="E72" s="454" t="s">
        <v>786</v>
      </c>
      <c r="F72" s="455" t="s">
        <v>744</v>
      </c>
      <c r="G72" s="456" t="s">
        <v>855</v>
      </c>
      <c r="H72" s="455">
        <v>16</v>
      </c>
      <c r="I72" s="455">
        <v>0</v>
      </c>
      <c r="J72" s="455">
        <v>0</v>
      </c>
      <c r="K72" s="455">
        <v>0</v>
      </c>
      <c r="L72" s="457">
        <v>1</v>
      </c>
      <c r="M72" s="457">
        <v>0</v>
      </c>
      <c r="N72" s="458"/>
      <c r="O72" s="458"/>
      <c r="P72" s="459">
        <v>1</v>
      </c>
      <c r="Q72" s="459"/>
      <c r="R72" s="459"/>
      <c r="S72" s="459">
        <v>1</v>
      </c>
      <c r="T72" s="460"/>
      <c r="U72" s="459">
        <v>1</v>
      </c>
      <c r="V72" s="460"/>
      <c r="W72" s="459">
        <v>1</v>
      </c>
      <c r="X72" s="460"/>
      <c r="Y72" s="459"/>
      <c r="Z72" s="460"/>
      <c r="AA72" s="460">
        <v>1</v>
      </c>
      <c r="AB72" s="460"/>
      <c r="AC72" s="460"/>
    </row>
    <row r="73" spans="1:29">
      <c r="A73" s="81">
        <v>70</v>
      </c>
      <c r="B73" s="454" t="s">
        <v>855</v>
      </c>
      <c r="C73" s="186" t="s">
        <v>860</v>
      </c>
      <c r="D73" s="454" t="s">
        <v>874</v>
      </c>
      <c r="E73" s="454" t="s">
        <v>786</v>
      </c>
      <c r="F73" s="455" t="s">
        <v>744</v>
      </c>
      <c r="G73" s="456" t="s">
        <v>865</v>
      </c>
      <c r="H73" s="455">
        <v>18</v>
      </c>
      <c r="I73" s="455">
        <v>0</v>
      </c>
      <c r="J73" s="455">
        <v>1</v>
      </c>
      <c r="K73" s="455">
        <v>0</v>
      </c>
      <c r="L73" s="457">
        <v>1</v>
      </c>
      <c r="M73" s="457">
        <v>0</v>
      </c>
      <c r="N73" s="458"/>
      <c r="O73" s="458"/>
      <c r="P73" s="459">
        <v>1</v>
      </c>
      <c r="Q73" s="459"/>
      <c r="R73" s="459"/>
      <c r="S73" s="459">
        <v>1</v>
      </c>
      <c r="T73" s="460"/>
      <c r="U73" s="459">
        <v>1</v>
      </c>
      <c r="V73" s="460"/>
      <c r="W73" s="459">
        <v>1</v>
      </c>
      <c r="X73" s="460"/>
      <c r="Y73" s="459"/>
      <c r="Z73" s="460"/>
      <c r="AA73" s="460">
        <v>1</v>
      </c>
      <c r="AB73" s="460"/>
      <c r="AC73" s="460"/>
    </row>
    <row r="74" spans="1:29">
      <c r="A74" s="81">
        <v>71</v>
      </c>
      <c r="B74" s="454" t="s">
        <v>855</v>
      </c>
      <c r="C74" s="186" t="s">
        <v>860</v>
      </c>
      <c r="D74" s="454" t="s">
        <v>875</v>
      </c>
      <c r="E74" s="454" t="s">
        <v>786</v>
      </c>
      <c r="F74" s="455" t="s">
        <v>744</v>
      </c>
      <c r="G74" s="456" t="s">
        <v>865</v>
      </c>
      <c r="H74" s="455">
        <v>13</v>
      </c>
      <c r="I74" s="455">
        <v>0</v>
      </c>
      <c r="J74" s="455">
        <v>0</v>
      </c>
      <c r="K74" s="455">
        <v>0</v>
      </c>
      <c r="L74" s="457">
        <v>1</v>
      </c>
      <c r="M74" s="457">
        <v>0</v>
      </c>
      <c r="N74" s="458"/>
      <c r="O74" s="458"/>
      <c r="P74" s="459">
        <v>1</v>
      </c>
      <c r="Q74" s="459"/>
      <c r="R74" s="459"/>
      <c r="S74" s="459">
        <v>1</v>
      </c>
      <c r="T74" s="460"/>
      <c r="U74" s="459">
        <v>1</v>
      </c>
      <c r="V74" s="460"/>
      <c r="W74" s="459">
        <v>1</v>
      </c>
      <c r="X74" s="460"/>
      <c r="Y74" s="459"/>
      <c r="Z74" s="460"/>
      <c r="AA74" s="460">
        <v>1</v>
      </c>
      <c r="AB74" s="460"/>
      <c r="AC74" s="460"/>
    </row>
    <row r="75" spans="1:29">
      <c r="A75" s="81">
        <v>72</v>
      </c>
      <c r="B75" s="454" t="s">
        <v>855</v>
      </c>
      <c r="C75" s="186" t="s">
        <v>860</v>
      </c>
      <c r="D75" s="454" t="s">
        <v>876</v>
      </c>
      <c r="E75" s="454" t="s">
        <v>786</v>
      </c>
      <c r="F75" s="455" t="s">
        <v>744</v>
      </c>
      <c r="G75" s="456" t="s">
        <v>865</v>
      </c>
      <c r="H75" s="455">
        <v>17</v>
      </c>
      <c r="I75" s="455">
        <v>0</v>
      </c>
      <c r="J75" s="455">
        <v>0</v>
      </c>
      <c r="K75" s="455">
        <v>0</v>
      </c>
      <c r="L75" s="457">
        <v>1</v>
      </c>
      <c r="M75" s="457">
        <v>0</v>
      </c>
      <c r="N75" s="458"/>
      <c r="O75" s="458"/>
      <c r="P75" s="459">
        <v>1</v>
      </c>
      <c r="Q75" s="459"/>
      <c r="R75" s="459"/>
      <c r="S75" s="459">
        <v>1</v>
      </c>
      <c r="T75" s="460"/>
      <c r="U75" s="459">
        <v>1</v>
      </c>
      <c r="V75" s="460"/>
      <c r="W75" s="459">
        <v>1</v>
      </c>
      <c r="X75" s="460"/>
      <c r="Y75" s="459"/>
      <c r="Z75" s="460"/>
      <c r="AA75" s="460">
        <v>1</v>
      </c>
      <c r="AB75" s="460"/>
      <c r="AC75" s="460"/>
    </row>
    <row r="76" spans="1:29">
      <c r="A76" s="81">
        <v>73</v>
      </c>
      <c r="B76" s="454" t="s">
        <v>855</v>
      </c>
      <c r="C76" s="186" t="s">
        <v>860</v>
      </c>
      <c r="D76" s="454" t="s">
        <v>877</v>
      </c>
      <c r="E76" s="454" t="s">
        <v>204</v>
      </c>
      <c r="F76" s="455" t="s">
        <v>745</v>
      </c>
      <c r="G76" s="456" t="s">
        <v>865</v>
      </c>
      <c r="H76" s="455">
        <v>6</v>
      </c>
      <c r="I76" s="455">
        <v>0</v>
      </c>
      <c r="J76" s="455">
        <v>0</v>
      </c>
      <c r="K76" s="455">
        <v>0</v>
      </c>
      <c r="L76" s="457">
        <v>1</v>
      </c>
      <c r="M76" s="457">
        <v>0</v>
      </c>
      <c r="N76" s="458"/>
      <c r="O76" s="458"/>
      <c r="P76" s="459"/>
      <c r="Q76" s="459"/>
      <c r="R76" s="459"/>
      <c r="S76" s="459"/>
      <c r="T76" s="460"/>
      <c r="U76" s="459"/>
      <c r="V76" s="460"/>
      <c r="W76" s="459"/>
      <c r="X76" s="460"/>
      <c r="Y76" s="459"/>
      <c r="Z76" s="460"/>
      <c r="AA76" s="460"/>
      <c r="AB76" s="460"/>
      <c r="AC76" s="460"/>
    </row>
    <row r="77" spans="1:29">
      <c r="A77" s="81">
        <v>74</v>
      </c>
      <c r="B77" s="454" t="s">
        <v>855</v>
      </c>
      <c r="C77" s="186" t="s">
        <v>860</v>
      </c>
      <c r="D77" s="454" t="s">
        <v>878</v>
      </c>
      <c r="E77" s="454" t="s">
        <v>204</v>
      </c>
      <c r="F77" s="455" t="s">
        <v>744</v>
      </c>
      <c r="G77" s="456" t="s">
        <v>879</v>
      </c>
      <c r="H77" s="455">
        <v>1</v>
      </c>
      <c r="I77" s="455">
        <v>0</v>
      </c>
      <c r="J77" s="455">
        <v>0</v>
      </c>
      <c r="K77" s="455">
        <v>0</v>
      </c>
      <c r="L77" s="457">
        <v>0</v>
      </c>
      <c r="M77" s="457">
        <v>0</v>
      </c>
      <c r="N77" s="458"/>
      <c r="O77" s="458"/>
      <c r="P77" s="459"/>
      <c r="Q77" s="459"/>
      <c r="R77" s="459"/>
      <c r="S77" s="459"/>
      <c r="T77" s="460"/>
      <c r="U77" s="459"/>
      <c r="V77" s="460"/>
      <c r="W77" s="459"/>
      <c r="X77" s="460"/>
      <c r="Y77" s="459"/>
      <c r="Z77" s="460"/>
      <c r="AA77" s="460"/>
      <c r="AB77" s="460"/>
      <c r="AC77" s="460"/>
    </row>
    <row r="78" spans="1:29">
      <c r="A78" s="81">
        <v>75</v>
      </c>
      <c r="B78" s="454" t="s">
        <v>855</v>
      </c>
      <c r="C78" s="186" t="s">
        <v>860</v>
      </c>
      <c r="D78" s="454" t="s">
        <v>880</v>
      </c>
      <c r="E78" s="454" t="s">
        <v>204</v>
      </c>
      <c r="F78" s="455" t="s">
        <v>744</v>
      </c>
      <c r="G78" s="456" t="s">
        <v>863</v>
      </c>
      <c r="H78" s="455">
        <v>6</v>
      </c>
      <c r="I78" s="455">
        <v>0</v>
      </c>
      <c r="J78" s="455">
        <v>0</v>
      </c>
      <c r="K78" s="455">
        <v>0</v>
      </c>
      <c r="L78" s="457">
        <v>0</v>
      </c>
      <c r="M78" s="457">
        <v>0</v>
      </c>
      <c r="N78" s="458"/>
      <c r="O78" s="458"/>
      <c r="P78" s="459"/>
      <c r="Q78" s="459"/>
      <c r="R78" s="459"/>
      <c r="S78" s="459"/>
      <c r="T78" s="460"/>
      <c r="U78" s="459"/>
      <c r="V78" s="460"/>
      <c r="W78" s="459"/>
      <c r="X78" s="460"/>
      <c r="Y78" s="459"/>
      <c r="Z78" s="460"/>
      <c r="AA78" s="460"/>
      <c r="AB78" s="460"/>
      <c r="AC78" s="460"/>
    </row>
    <row r="79" spans="1:29">
      <c r="A79" s="81">
        <v>76</v>
      </c>
      <c r="B79" s="454" t="s">
        <v>855</v>
      </c>
      <c r="C79" s="186" t="s">
        <v>860</v>
      </c>
      <c r="D79" s="454" t="s">
        <v>881</v>
      </c>
      <c r="E79" s="454" t="s">
        <v>204</v>
      </c>
      <c r="F79" s="455" t="s">
        <v>744</v>
      </c>
      <c r="G79" s="456" t="s">
        <v>865</v>
      </c>
      <c r="H79" s="455">
        <v>3</v>
      </c>
      <c r="I79" s="455">
        <v>0</v>
      </c>
      <c r="J79" s="455">
        <v>0</v>
      </c>
      <c r="K79" s="455">
        <v>0</v>
      </c>
      <c r="L79" s="457">
        <v>0</v>
      </c>
      <c r="M79" s="457">
        <v>0</v>
      </c>
      <c r="N79" s="458"/>
      <c r="O79" s="458"/>
      <c r="P79" s="459"/>
      <c r="Q79" s="459"/>
      <c r="R79" s="459"/>
      <c r="S79" s="459"/>
      <c r="T79" s="460"/>
      <c r="U79" s="459"/>
      <c r="V79" s="460"/>
      <c r="W79" s="459"/>
      <c r="X79" s="460"/>
      <c r="Y79" s="459"/>
      <c r="Z79" s="460"/>
      <c r="AA79" s="460"/>
      <c r="AB79" s="460"/>
      <c r="AC79" s="460"/>
    </row>
    <row r="80" spans="1:29">
      <c r="A80" s="81">
        <v>77</v>
      </c>
      <c r="B80" s="454" t="s">
        <v>855</v>
      </c>
      <c r="C80" s="186" t="s">
        <v>860</v>
      </c>
      <c r="D80" s="454" t="s">
        <v>882</v>
      </c>
      <c r="E80" s="454" t="s">
        <v>204</v>
      </c>
      <c r="F80" s="455" t="s">
        <v>744</v>
      </c>
      <c r="G80" s="456" t="s">
        <v>855</v>
      </c>
      <c r="H80" s="455">
        <v>1</v>
      </c>
      <c r="I80" s="455">
        <v>0</v>
      </c>
      <c r="J80" s="455">
        <v>0</v>
      </c>
      <c r="K80" s="455">
        <v>0</v>
      </c>
      <c r="L80" s="457">
        <v>0</v>
      </c>
      <c r="M80" s="457">
        <v>0</v>
      </c>
      <c r="N80" s="458"/>
      <c r="O80" s="458"/>
      <c r="P80" s="459"/>
      <c r="Q80" s="459"/>
      <c r="R80" s="459"/>
      <c r="S80" s="459"/>
      <c r="T80" s="460"/>
      <c r="U80" s="459"/>
      <c r="V80" s="460"/>
      <c r="W80" s="459"/>
      <c r="X80" s="460"/>
      <c r="Y80" s="459"/>
      <c r="Z80" s="460"/>
      <c r="AA80" s="460"/>
      <c r="AB80" s="460"/>
      <c r="AC80" s="460"/>
    </row>
    <row r="81" spans="1:29">
      <c r="A81" s="81">
        <v>78</v>
      </c>
      <c r="B81" s="454" t="s">
        <v>855</v>
      </c>
      <c r="C81" s="186" t="s">
        <v>860</v>
      </c>
      <c r="D81" s="454" t="s">
        <v>883</v>
      </c>
      <c r="E81" s="454" t="s">
        <v>204</v>
      </c>
      <c r="F81" s="455" t="s">
        <v>744</v>
      </c>
      <c r="G81" s="456" t="s">
        <v>855</v>
      </c>
      <c r="H81" s="455">
        <v>0</v>
      </c>
      <c r="I81" s="455">
        <v>0</v>
      </c>
      <c r="J81" s="455">
        <v>0</v>
      </c>
      <c r="K81" s="455">
        <v>0</v>
      </c>
      <c r="L81" s="457">
        <v>0</v>
      </c>
      <c r="M81" s="457">
        <v>0</v>
      </c>
      <c r="N81" s="458"/>
      <c r="O81" s="458"/>
      <c r="P81" s="459"/>
      <c r="Q81" s="459"/>
      <c r="R81" s="459"/>
      <c r="S81" s="459"/>
      <c r="T81" s="460"/>
      <c r="U81" s="459"/>
      <c r="V81" s="460"/>
      <c r="W81" s="459"/>
      <c r="X81" s="460"/>
      <c r="Y81" s="459"/>
      <c r="Z81" s="460"/>
      <c r="AA81" s="460"/>
      <c r="AB81" s="460"/>
      <c r="AC81" s="460"/>
    </row>
    <row r="82" spans="1:29">
      <c r="A82" s="81">
        <v>79</v>
      </c>
      <c r="B82" s="454" t="s">
        <v>855</v>
      </c>
      <c r="C82" s="186" t="s">
        <v>860</v>
      </c>
      <c r="D82" s="454" t="s">
        <v>884</v>
      </c>
      <c r="E82" s="454" t="s">
        <v>204</v>
      </c>
      <c r="F82" s="455" t="s">
        <v>744</v>
      </c>
      <c r="G82" s="456" t="s">
        <v>869</v>
      </c>
      <c r="H82" s="455">
        <v>0</v>
      </c>
      <c r="I82" s="455">
        <v>0</v>
      </c>
      <c r="J82" s="455">
        <v>0</v>
      </c>
      <c r="K82" s="455">
        <v>0</v>
      </c>
      <c r="L82" s="457">
        <v>0</v>
      </c>
      <c r="M82" s="457">
        <v>0</v>
      </c>
      <c r="N82" s="458"/>
      <c r="O82" s="458"/>
      <c r="P82" s="459"/>
      <c r="Q82" s="459"/>
      <c r="R82" s="459"/>
      <c r="S82" s="459"/>
      <c r="T82" s="460"/>
      <c r="U82" s="459"/>
      <c r="V82" s="460"/>
      <c r="W82" s="459"/>
      <c r="X82" s="460"/>
      <c r="Y82" s="459"/>
      <c r="Z82" s="460"/>
      <c r="AA82" s="460"/>
      <c r="AB82" s="460"/>
      <c r="AC82" s="460"/>
    </row>
    <row r="83" spans="1:29">
      <c r="A83" s="81">
        <v>80</v>
      </c>
      <c r="B83" s="454" t="s">
        <v>855</v>
      </c>
      <c r="C83" s="186" t="s">
        <v>860</v>
      </c>
      <c r="D83" s="454" t="s">
        <v>885</v>
      </c>
      <c r="E83" s="454" t="s">
        <v>204</v>
      </c>
      <c r="F83" s="455" t="s">
        <v>744</v>
      </c>
      <c r="G83" s="456" t="s">
        <v>869</v>
      </c>
      <c r="H83" s="461">
        <v>8</v>
      </c>
      <c r="I83" s="461">
        <v>0</v>
      </c>
      <c r="J83" s="461">
        <v>0</v>
      </c>
      <c r="K83" s="461">
        <v>0</v>
      </c>
      <c r="L83" s="457">
        <v>0</v>
      </c>
      <c r="M83" s="457">
        <v>0</v>
      </c>
      <c r="N83" s="458"/>
      <c r="O83" s="458"/>
      <c r="P83" s="459"/>
      <c r="Q83" s="459"/>
      <c r="R83" s="459"/>
      <c r="S83" s="459"/>
      <c r="T83" s="460"/>
      <c r="U83" s="459"/>
      <c r="V83" s="460"/>
      <c r="W83" s="459"/>
      <c r="X83" s="460"/>
      <c r="Y83" s="459"/>
      <c r="Z83" s="460"/>
      <c r="AA83" s="460"/>
      <c r="AB83" s="460"/>
      <c r="AC83" s="460"/>
    </row>
    <row r="84" spans="1:29">
      <c r="A84" s="81">
        <v>81</v>
      </c>
      <c r="B84" s="454" t="s">
        <v>855</v>
      </c>
      <c r="C84" s="186" t="s">
        <v>860</v>
      </c>
      <c r="D84" s="454" t="s">
        <v>886</v>
      </c>
      <c r="E84" s="454" t="s">
        <v>204</v>
      </c>
      <c r="F84" s="455" t="s">
        <v>744</v>
      </c>
      <c r="G84" s="456" t="s">
        <v>865</v>
      </c>
      <c r="H84" s="461">
        <v>1</v>
      </c>
      <c r="I84" s="461">
        <v>0</v>
      </c>
      <c r="J84" s="461">
        <v>0</v>
      </c>
      <c r="K84" s="461">
        <v>0</v>
      </c>
      <c r="L84" s="457">
        <v>0</v>
      </c>
      <c r="M84" s="457">
        <v>0</v>
      </c>
      <c r="N84" s="458"/>
      <c r="O84" s="458"/>
      <c r="P84" s="459"/>
      <c r="Q84" s="459"/>
      <c r="R84" s="459"/>
      <c r="S84" s="459"/>
      <c r="T84" s="460"/>
      <c r="U84" s="459"/>
      <c r="V84" s="460"/>
      <c r="W84" s="459"/>
      <c r="X84" s="460"/>
      <c r="Y84" s="459"/>
      <c r="Z84" s="460"/>
      <c r="AA84" s="460"/>
      <c r="AB84" s="460"/>
      <c r="AC84" s="460"/>
    </row>
    <row r="85" spans="1:29">
      <c r="A85" s="81">
        <v>82</v>
      </c>
      <c r="B85" s="454" t="s">
        <v>855</v>
      </c>
      <c r="C85" s="186" t="s">
        <v>860</v>
      </c>
      <c r="D85" s="454" t="s">
        <v>887</v>
      </c>
      <c r="E85" s="454" t="s">
        <v>204</v>
      </c>
      <c r="F85" s="455" t="s">
        <v>744</v>
      </c>
      <c r="G85" s="456" t="s">
        <v>855</v>
      </c>
      <c r="H85" s="461">
        <v>1</v>
      </c>
      <c r="I85" s="461">
        <v>0</v>
      </c>
      <c r="J85" s="461">
        <v>0</v>
      </c>
      <c r="K85" s="461">
        <v>0</v>
      </c>
      <c r="L85" s="457">
        <v>0</v>
      </c>
      <c r="M85" s="457">
        <v>0</v>
      </c>
      <c r="N85" s="458"/>
      <c r="O85" s="458"/>
      <c r="P85" s="459"/>
      <c r="Q85" s="459"/>
      <c r="R85" s="459"/>
      <c r="S85" s="459"/>
      <c r="T85" s="460"/>
      <c r="U85" s="459"/>
      <c r="V85" s="460"/>
      <c r="W85" s="459"/>
      <c r="X85" s="460"/>
      <c r="Y85" s="459"/>
      <c r="Z85" s="460"/>
      <c r="AA85" s="460"/>
      <c r="AB85" s="460"/>
      <c r="AC85" s="460"/>
    </row>
    <row r="86" spans="1:29">
      <c r="A86" s="81">
        <v>83</v>
      </c>
      <c r="B86" s="454" t="s">
        <v>855</v>
      </c>
      <c r="C86" s="186" t="s">
        <v>860</v>
      </c>
      <c r="D86" s="454" t="s">
        <v>888</v>
      </c>
      <c r="E86" s="454" t="s">
        <v>204</v>
      </c>
      <c r="F86" s="455" t="s">
        <v>744</v>
      </c>
      <c r="G86" s="456" t="s">
        <v>863</v>
      </c>
      <c r="H86" s="461">
        <v>0</v>
      </c>
      <c r="I86" s="461">
        <v>0</v>
      </c>
      <c r="J86" s="461">
        <v>0</v>
      </c>
      <c r="K86" s="461">
        <v>0</v>
      </c>
      <c r="L86" s="457">
        <v>0</v>
      </c>
      <c r="M86" s="457">
        <v>0</v>
      </c>
      <c r="N86" s="458"/>
      <c r="O86" s="458"/>
      <c r="P86" s="459"/>
      <c r="Q86" s="459"/>
      <c r="R86" s="459"/>
      <c r="S86" s="459"/>
      <c r="T86" s="460"/>
      <c r="U86" s="459"/>
      <c r="V86" s="460"/>
      <c r="W86" s="459"/>
      <c r="X86" s="460"/>
      <c r="Y86" s="459"/>
      <c r="Z86" s="460"/>
      <c r="AA86" s="460"/>
      <c r="AB86" s="460"/>
      <c r="AC86" s="460"/>
    </row>
    <row r="87" spans="1:29">
      <c r="A87" s="81">
        <v>84</v>
      </c>
      <c r="B87" s="462" t="s">
        <v>747</v>
      </c>
      <c r="C87" s="462" t="s">
        <v>860</v>
      </c>
      <c r="D87" s="463" t="s">
        <v>889</v>
      </c>
      <c r="E87" s="462" t="s">
        <v>753</v>
      </c>
      <c r="F87" s="473" t="s">
        <v>744</v>
      </c>
      <c r="G87" s="474" t="s">
        <v>890</v>
      </c>
      <c r="H87" s="475">
        <v>147</v>
      </c>
      <c r="I87" s="476">
        <v>9</v>
      </c>
      <c r="J87" s="476">
        <v>0</v>
      </c>
      <c r="K87" s="476">
        <v>0</v>
      </c>
      <c r="L87" s="464">
        <v>1</v>
      </c>
      <c r="M87" s="464">
        <v>1</v>
      </c>
      <c r="N87" s="465">
        <v>2</v>
      </c>
      <c r="O87" s="465">
        <v>2</v>
      </c>
      <c r="P87" s="465">
        <v>1</v>
      </c>
      <c r="Q87" s="465">
        <v>1</v>
      </c>
      <c r="R87" s="465"/>
      <c r="S87" s="465">
        <v>1</v>
      </c>
      <c r="T87" s="462"/>
      <c r="U87" s="465">
        <v>1</v>
      </c>
      <c r="V87" s="462"/>
      <c r="W87" s="465">
        <v>1</v>
      </c>
      <c r="X87" s="462"/>
      <c r="Y87" s="465">
        <v>0</v>
      </c>
      <c r="Z87" s="462"/>
      <c r="AA87" s="462">
        <v>0</v>
      </c>
      <c r="AB87" s="462">
        <v>1</v>
      </c>
      <c r="AC87" s="462">
        <v>0</v>
      </c>
    </row>
    <row r="88" spans="1:29">
      <c r="A88" s="81">
        <v>85</v>
      </c>
      <c r="B88" s="462" t="s">
        <v>747</v>
      </c>
      <c r="C88" s="462" t="s">
        <v>860</v>
      </c>
      <c r="D88" s="463" t="s">
        <v>891</v>
      </c>
      <c r="E88" s="462" t="s">
        <v>782</v>
      </c>
      <c r="F88" s="473" t="s">
        <v>745</v>
      </c>
      <c r="G88" s="474" t="s">
        <v>890</v>
      </c>
      <c r="H88" s="475">
        <v>45</v>
      </c>
      <c r="I88" s="476">
        <v>0</v>
      </c>
      <c r="J88" s="476">
        <v>0</v>
      </c>
      <c r="K88" s="476">
        <v>0</v>
      </c>
      <c r="L88" s="464">
        <v>1</v>
      </c>
      <c r="M88" s="464">
        <v>0</v>
      </c>
      <c r="N88" s="465">
        <v>0</v>
      </c>
      <c r="O88" s="465">
        <v>1</v>
      </c>
      <c r="P88" s="465">
        <v>1</v>
      </c>
      <c r="Q88" s="465"/>
      <c r="R88" s="465"/>
      <c r="S88" s="465">
        <v>1</v>
      </c>
      <c r="T88" s="462"/>
      <c r="U88" s="465">
        <v>1</v>
      </c>
      <c r="V88" s="462"/>
      <c r="W88" s="465">
        <v>1</v>
      </c>
      <c r="X88" s="462"/>
      <c r="Y88" s="465">
        <v>0</v>
      </c>
      <c r="Z88" s="462"/>
      <c r="AA88" s="462"/>
      <c r="AB88" s="462">
        <v>0</v>
      </c>
      <c r="AC88" s="462">
        <v>0</v>
      </c>
    </row>
    <row r="89" spans="1:29">
      <c r="A89" s="81">
        <v>86</v>
      </c>
      <c r="B89" s="462" t="s">
        <v>747</v>
      </c>
      <c r="C89" s="462" t="s">
        <v>860</v>
      </c>
      <c r="D89" s="462" t="s">
        <v>892</v>
      </c>
      <c r="E89" s="462" t="s">
        <v>786</v>
      </c>
      <c r="F89" s="473" t="s">
        <v>745</v>
      </c>
      <c r="G89" s="474" t="s">
        <v>890</v>
      </c>
      <c r="H89" s="475">
        <v>52</v>
      </c>
      <c r="I89" s="476">
        <v>0</v>
      </c>
      <c r="J89" s="476">
        <v>0</v>
      </c>
      <c r="K89" s="476">
        <v>0</v>
      </c>
      <c r="L89" s="464">
        <v>1</v>
      </c>
      <c r="M89" s="464">
        <v>0</v>
      </c>
      <c r="N89" s="465">
        <v>1</v>
      </c>
      <c r="O89" s="465">
        <v>1</v>
      </c>
      <c r="P89" s="465">
        <v>1</v>
      </c>
      <c r="Q89" s="465"/>
      <c r="R89" s="465"/>
      <c r="S89" s="465">
        <v>1</v>
      </c>
      <c r="T89" s="462"/>
      <c r="U89" s="465">
        <v>1</v>
      </c>
      <c r="V89" s="462"/>
      <c r="W89" s="465">
        <v>1</v>
      </c>
      <c r="X89" s="462"/>
      <c r="Y89" s="465">
        <v>0</v>
      </c>
      <c r="Z89" s="462"/>
      <c r="AA89" s="462"/>
      <c r="AB89" s="462">
        <v>0</v>
      </c>
      <c r="AC89" s="462">
        <v>0</v>
      </c>
    </row>
    <row r="90" spans="1:29">
      <c r="A90" s="81">
        <v>87</v>
      </c>
      <c r="B90" s="462" t="s">
        <v>747</v>
      </c>
      <c r="C90" s="462" t="s">
        <v>860</v>
      </c>
      <c r="D90" s="463" t="s">
        <v>893</v>
      </c>
      <c r="E90" s="462" t="s">
        <v>786</v>
      </c>
      <c r="F90" s="473" t="s">
        <v>745</v>
      </c>
      <c r="G90" s="474" t="s">
        <v>890</v>
      </c>
      <c r="H90" s="475">
        <v>20</v>
      </c>
      <c r="I90" s="476">
        <v>0</v>
      </c>
      <c r="J90" s="476">
        <v>1</v>
      </c>
      <c r="K90" s="476">
        <v>0</v>
      </c>
      <c r="L90" s="464">
        <v>1</v>
      </c>
      <c r="M90" s="464">
        <v>0</v>
      </c>
      <c r="N90" s="465">
        <v>1</v>
      </c>
      <c r="O90" s="465">
        <v>0</v>
      </c>
      <c r="P90" s="465">
        <v>1</v>
      </c>
      <c r="Q90" s="465"/>
      <c r="R90" s="465"/>
      <c r="S90" s="465">
        <v>1</v>
      </c>
      <c r="T90" s="462"/>
      <c r="U90" s="465">
        <v>1</v>
      </c>
      <c r="V90" s="462"/>
      <c r="W90" s="465">
        <v>1</v>
      </c>
      <c r="X90" s="462"/>
      <c r="Y90" s="465">
        <v>0</v>
      </c>
      <c r="Z90" s="462"/>
      <c r="AA90" s="462"/>
      <c r="AB90" s="462">
        <v>0</v>
      </c>
      <c r="AC90" s="462">
        <v>0</v>
      </c>
    </row>
    <row r="91" spans="1:29">
      <c r="A91" s="81">
        <v>88</v>
      </c>
      <c r="B91" s="462" t="s">
        <v>747</v>
      </c>
      <c r="C91" s="462" t="s">
        <v>860</v>
      </c>
      <c r="D91" s="463" t="s">
        <v>894</v>
      </c>
      <c r="E91" s="462" t="s">
        <v>786</v>
      </c>
      <c r="F91" s="473" t="s">
        <v>744</v>
      </c>
      <c r="G91" s="474" t="s">
        <v>890</v>
      </c>
      <c r="H91" s="475">
        <v>11</v>
      </c>
      <c r="I91" s="476">
        <v>0</v>
      </c>
      <c r="J91" s="476">
        <v>0</v>
      </c>
      <c r="K91" s="476">
        <v>0</v>
      </c>
      <c r="L91" s="464">
        <v>1</v>
      </c>
      <c r="M91" s="464">
        <v>0</v>
      </c>
      <c r="N91" s="465">
        <v>1</v>
      </c>
      <c r="O91" s="465">
        <v>1</v>
      </c>
      <c r="P91" s="465">
        <v>1</v>
      </c>
      <c r="Q91" s="465"/>
      <c r="R91" s="465"/>
      <c r="S91" s="465">
        <v>1</v>
      </c>
      <c r="T91" s="462"/>
      <c r="U91" s="465">
        <v>1</v>
      </c>
      <c r="V91" s="462"/>
      <c r="W91" s="465">
        <v>1</v>
      </c>
      <c r="X91" s="462"/>
      <c r="Y91" s="465">
        <v>0</v>
      </c>
      <c r="Z91" s="462"/>
      <c r="AA91" s="462"/>
      <c r="AB91" s="462">
        <v>0</v>
      </c>
      <c r="AC91" s="462">
        <v>0</v>
      </c>
    </row>
    <row r="92" spans="1:29">
      <c r="A92" s="81">
        <v>89</v>
      </c>
      <c r="B92" s="462" t="s">
        <v>747</v>
      </c>
      <c r="C92" s="462" t="s">
        <v>860</v>
      </c>
      <c r="D92" s="463" t="s">
        <v>895</v>
      </c>
      <c r="E92" s="462" t="s">
        <v>786</v>
      </c>
      <c r="F92" s="473" t="s">
        <v>745</v>
      </c>
      <c r="G92" s="474" t="s">
        <v>896</v>
      </c>
      <c r="H92" s="475">
        <v>32</v>
      </c>
      <c r="I92" s="476">
        <v>0</v>
      </c>
      <c r="J92" s="476">
        <v>0</v>
      </c>
      <c r="K92" s="476">
        <v>0</v>
      </c>
      <c r="L92" s="464">
        <v>1</v>
      </c>
      <c r="M92" s="464">
        <v>0</v>
      </c>
      <c r="N92" s="465">
        <v>0</v>
      </c>
      <c r="O92" s="465">
        <v>1</v>
      </c>
      <c r="P92" s="465">
        <v>1</v>
      </c>
      <c r="Q92" s="465"/>
      <c r="R92" s="465"/>
      <c r="S92" s="465">
        <v>1</v>
      </c>
      <c r="T92" s="462"/>
      <c r="U92" s="465">
        <v>1</v>
      </c>
      <c r="V92" s="462"/>
      <c r="W92" s="465">
        <v>1</v>
      </c>
      <c r="X92" s="462"/>
      <c r="Y92" s="465">
        <v>0</v>
      </c>
      <c r="Z92" s="462"/>
      <c r="AA92" s="462"/>
      <c r="AB92" s="462">
        <v>0</v>
      </c>
      <c r="AC92" s="462">
        <v>0</v>
      </c>
    </row>
    <row r="93" spans="1:29">
      <c r="A93" s="81">
        <v>90</v>
      </c>
      <c r="B93" s="462" t="s">
        <v>747</v>
      </c>
      <c r="C93" s="462" t="s">
        <v>860</v>
      </c>
      <c r="D93" s="463" t="s">
        <v>897</v>
      </c>
      <c r="E93" s="462" t="s">
        <v>786</v>
      </c>
      <c r="F93" s="473" t="s">
        <v>744</v>
      </c>
      <c r="G93" s="474" t="s">
        <v>896</v>
      </c>
      <c r="H93" s="475">
        <v>17</v>
      </c>
      <c r="I93" s="476">
        <v>0</v>
      </c>
      <c r="J93" s="476">
        <v>0</v>
      </c>
      <c r="K93" s="476">
        <v>0</v>
      </c>
      <c r="L93" s="464">
        <v>1</v>
      </c>
      <c r="M93" s="464">
        <v>0</v>
      </c>
      <c r="N93" s="465">
        <v>0</v>
      </c>
      <c r="O93" s="465">
        <v>1</v>
      </c>
      <c r="P93" s="465">
        <v>1</v>
      </c>
      <c r="Q93" s="465"/>
      <c r="R93" s="465"/>
      <c r="S93" s="465">
        <v>1</v>
      </c>
      <c r="T93" s="462"/>
      <c r="U93" s="465">
        <v>1</v>
      </c>
      <c r="V93" s="462"/>
      <c r="W93" s="465">
        <v>1</v>
      </c>
      <c r="X93" s="462"/>
      <c r="Y93" s="465">
        <v>0</v>
      </c>
      <c r="Z93" s="462"/>
      <c r="AA93" s="462"/>
      <c r="AB93" s="462">
        <v>0</v>
      </c>
      <c r="AC93" s="462">
        <v>0</v>
      </c>
    </row>
    <row r="94" spans="1:29">
      <c r="A94" s="81">
        <v>91</v>
      </c>
      <c r="B94" s="462" t="s">
        <v>747</v>
      </c>
      <c r="C94" s="462" t="s">
        <v>860</v>
      </c>
      <c r="D94" s="463" t="s">
        <v>898</v>
      </c>
      <c r="E94" s="462" t="s">
        <v>786</v>
      </c>
      <c r="F94" s="473" t="s">
        <v>744</v>
      </c>
      <c r="G94" s="474" t="s">
        <v>896</v>
      </c>
      <c r="H94" s="475">
        <v>81</v>
      </c>
      <c r="I94" s="476">
        <v>0</v>
      </c>
      <c r="J94" s="476">
        <v>2</v>
      </c>
      <c r="K94" s="476">
        <v>0</v>
      </c>
      <c r="L94" s="464">
        <v>1</v>
      </c>
      <c r="M94" s="464">
        <v>0</v>
      </c>
      <c r="N94" s="465">
        <v>0</v>
      </c>
      <c r="O94" s="465">
        <v>0</v>
      </c>
      <c r="P94" s="465">
        <v>1</v>
      </c>
      <c r="Q94" s="465"/>
      <c r="R94" s="465"/>
      <c r="S94" s="465">
        <v>1</v>
      </c>
      <c r="T94" s="462"/>
      <c r="U94" s="465">
        <v>1</v>
      </c>
      <c r="V94" s="462"/>
      <c r="W94" s="465">
        <v>1</v>
      </c>
      <c r="X94" s="462"/>
      <c r="Y94" s="465">
        <v>0</v>
      </c>
      <c r="Z94" s="462"/>
      <c r="AA94" s="462"/>
      <c r="AB94" s="462">
        <v>0</v>
      </c>
      <c r="AC94" s="462">
        <v>0</v>
      </c>
    </row>
    <row r="95" spans="1:29">
      <c r="A95" s="81">
        <v>92</v>
      </c>
      <c r="B95" s="462" t="s">
        <v>747</v>
      </c>
      <c r="C95" s="462" t="s">
        <v>860</v>
      </c>
      <c r="D95" s="463" t="s">
        <v>899</v>
      </c>
      <c r="E95" s="462" t="s">
        <v>204</v>
      </c>
      <c r="F95" s="473" t="s">
        <v>744</v>
      </c>
      <c r="G95" s="474" t="s">
        <v>804</v>
      </c>
      <c r="H95" s="475">
        <v>6</v>
      </c>
      <c r="I95" s="476">
        <v>0</v>
      </c>
      <c r="J95" s="476">
        <v>0</v>
      </c>
      <c r="K95" s="476">
        <v>0</v>
      </c>
      <c r="L95" s="464">
        <v>1</v>
      </c>
      <c r="M95" s="464">
        <v>0</v>
      </c>
      <c r="N95" s="465">
        <v>0</v>
      </c>
      <c r="O95" s="465">
        <v>0</v>
      </c>
      <c r="P95" s="465">
        <v>1</v>
      </c>
      <c r="Q95" s="465"/>
      <c r="R95" s="465"/>
      <c r="S95" s="465">
        <v>0</v>
      </c>
      <c r="T95" s="462"/>
      <c r="U95" s="465">
        <v>1</v>
      </c>
      <c r="V95" s="462"/>
      <c r="W95" s="465">
        <v>0</v>
      </c>
      <c r="X95" s="462"/>
      <c r="Y95" s="465">
        <v>0</v>
      </c>
      <c r="Z95" s="462"/>
      <c r="AA95" s="462"/>
      <c r="AB95" s="462">
        <v>0</v>
      </c>
      <c r="AC95" s="462">
        <v>0</v>
      </c>
    </row>
    <row r="96" spans="1:29">
      <c r="A96" s="81">
        <v>93</v>
      </c>
      <c r="B96" s="462" t="s">
        <v>747</v>
      </c>
      <c r="C96" s="462" t="s">
        <v>860</v>
      </c>
      <c r="D96" s="468" t="s">
        <v>900</v>
      </c>
      <c r="E96" s="466" t="s">
        <v>204</v>
      </c>
      <c r="F96" s="476" t="s">
        <v>745</v>
      </c>
      <c r="G96" s="477" t="s">
        <v>890</v>
      </c>
      <c r="H96" s="476">
        <v>7</v>
      </c>
      <c r="I96" s="476">
        <v>0</v>
      </c>
      <c r="J96" s="476">
        <v>0</v>
      </c>
      <c r="K96" s="476">
        <v>0</v>
      </c>
      <c r="L96" s="464">
        <v>1</v>
      </c>
      <c r="M96" s="464">
        <v>0</v>
      </c>
      <c r="N96" s="467">
        <v>0</v>
      </c>
      <c r="O96" s="467">
        <v>0</v>
      </c>
      <c r="P96" s="467">
        <v>1</v>
      </c>
      <c r="Q96" s="467"/>
      <c r="R96" s="467"/>
      <c r="S96" s="467">
        <v>0</v>
      </c>
      <c r="T96" s="462"/>
      <c r="U96" s="467">
        <v>1</v>
      </c>
      <c r="V96" s="462"/>
      <c r="W96" s="467">
        <v>0</v>
      </c>
      <c r="X96" s="462"/>
      <c r="Y96" s="465">
        <v>0</v>
      </c>
      <c r="Z96" s="462"/>
      <c r="AA96" s="462"/>
      <c r="AB96" s="462">
        <v>0</v>
      </c>
      <c r="AC96" s="462">
        <v>0</v>
      </c>
    </row>
    <row r="97" spans="1:29">
      <c r="A97" s="81">
        <v>94</v>
      </c>
      <c r="B97" s="462" t="s">
        <v>747</v>
      </c>
      <c r="C97" s="462" t="s">
        <v>860</v>
      </c>
      <c r="D97" s="468" t="s">
        <v>901</v>
      </c>
      <c r="E97" s="466" t="s">
        <v>204</v>
      </c>
      <c r="F97" s="476" t="s">
        <v>744</v>
      </c>
      <c r="G97" s="478" t="s">
        <v>890</v>
      </c>
      <c r="H97" s="476">
        <v>8</v>
      </c>
      <c r="I97" s="476">
        <v>0</v>
      </c>
      <c r="J97" s="476">
        <v>0</v>
      </c>
      <c r="K97" s="476">
        <v>0</v>
      </c>
      <c r="L97" s="464">
        <v>1</v>
      </c>
      <c r="M97" s="464">
        <v>0</v>
      </c>
      <c r="N97" s="467">
        <v>0</v>
      </c>
      <c r="O97" s="467">
        <v>0</v>
      </c>
      <c r="P97" s="467">
        <v>1</v>
      </c>
      <c r="Q97" s="467"/>
      <c r="R97" s="467"/>
      <c r="S97" s="467">
        <v>0</v>
      </c>
      <c r="T97" s="462"/>
      <c r="U97" s="467">
        <v>1</v>
      </c>
      <c r="V97" s="462"/>
      <c r="W97" s="467">
        <v>0</v>
      </c>
      <c r="X97" s="462"/>
      <c r="Y97" s="465">
        <v>0</v>
      </c>
      <c r="Z97" s="462"/>
      <c r="AA97" s="462"/>
      <c r="AB97" s="462">
        <v>0</v>
      </c>
      <c r="AC97" s="462">
        <v>0</v>
      </c>
    </row>
    <row r="98" spans="1:29">
      <c r="A98" s="81">
        <v>95</v>
      </c>
      <c r="B98" s="462" t="s">
        <v>747</v>
      </c>
      <c r="C98" s="462" t="s">
        <v>860</v>
      </c>
      <c r="D98" s="468" t="s">
        <v>902</v>
      </c>
      <c r="E98" s="466" t="s">
        <v>204</v>
      </c>
      <c r="F98" s="476" t="s">
        <v>744</v>
      </c>
      <c r="G98" s="474" t="s">
        <v>896</v>
      </c>
      <c r="H98" s="476">
        <v>6</v>
      </c>
      <c r="I98" s="476">
        <v>0</v>
      </c>
      <c r="J98" s="476">
        <v>0</v>
      </c>
      <c r="K98" s="476">
        <v>0</v>
      </c>
      <c r="L98" s="464">
        <v>1</v>
      </c>
      <c r="M98" s="464">
        <v>0</v>
      </c>
      <c r="N98" s="465">
        <v>0</v>
      </c>
      <c r="O98" s="465">
        <v>0</v>
      </c>
      <c r="P98" s="465">
        <v>1</v>
      </c>
      <c r="Q98" s="465"/>
      <c r="R98" s="465"/>
      <c r="S98" s="465">
        <v>0</v>
      </c>
      <c r="T98" s="462"/>
      <c r="U98" s="465">
        <v>1</v>
      </c>
      <c r="V98" s="462"/>
      <c r="W98" s="465">
        <v>0</v>
      </c>
      <c r="X98" s="462"/>
      <c r="Y98" s="465">
        <v>0</v>
      </c>
      <c r="Z98" s="462"/>
      <c r="AA98" s="462"/>
      <c r="AB98" s="462">
        <v>0</v>
      </c>
      <c r="AC98" s="462">
        <v>0</v>
      </c>
    </row>
    <row r="99" spans="1:29">
      <c r="A99" s="81">
        <v>96</v>
      </c>
      <c r="B99" s="462" t="s">
        <v>747</v>
      </c>
      <c r="C99" s="462" t="s">
        <v>860</v>
      </c>
      <c r="D99" s="469" t="s">
        <v>903</v>
      </c>
      <c r="E99" s="470" t="s">
        <v>204</v>
      </c>
      <c r="F99" s="476" t="s">
        <v>744</v>
      </c>
      <c r="G99" s="471" t="s">
        <v>896</v>
      </c>
      <c r="H99" s="472">
        <v>5</v>
      </c>
      <c r="I99" s="472">
        <v>0</v>
      </c>
      <c r="J99" s="472">
        <v>0</v>
      </c>
      <c r="K99" s="472">
        <v>0</v>
      </c>
      <c r="L99" s="472">
        <v>1</v>
      </c>
      <c r="M99" s="472">
        <v>0</v>
      </c>
      <c r="N99" s="472">
        <v>0</v>
      </c>
      <c r="O99" s="472">
        <v>0</v>
      </c>
      <c r="P99" s="472">
        <v>1</v>
      </c>
      <c r="Q99" s="472"/>
      <c r="R99" s="472"/>
      <c r="S99" s="472">
        <v>0</v>
      </c>
      <c r="T99" s="472"/>
      <c r="U99" s="472">
        <v>1</v>
      </c>
      <c r="V99" s="472"/>
      <c r="W99" s="472">
        <v>0</v>
      </c>
      <c r="X99" s="472"/>
      <c r="Y99" s="465">
        <v>0</v>
      </c>
      <c r="Z99" s="472"/>
      <c r="AA99" s="472"/>
      <c r="AB99" s="462">
        <v>0</v>
      </c>
      <c r="AC99" s="462">
        <v>0</v>
      </c>
    </row>
    <row r="100" spans="1:29">
      <c r="A100" s="81">
        <v>97</v>
      </c>
      <c r="B100" s="462" t="s">
        <v>747</v>
      </c>
      <c r="C100" s="462" t="s">
        <v>860</v>
      </c>
      <c r="D100" s="468" t="s">
        <v>904</v>
      </c>
      <c r="E100" s="466" t="s">
        <v>204</v>
      </c>
      <c r="F100" s="476" t="s">
        <v>744</v>
      </c>
      <c r="G100" s="463" t="s">
        <v>896</v>
      </c>
      <c r="H100" s="462">
        <v>1</v>
      </c>
      <c r="I100" s="462">
        <v>0</v>
      </c>
      <c r="J100" s="462">
        <v>0</v>
      </c>
      <c r="K100" s="462">
        <v>0</v>
      </c>
      <c r="L100" s="462">
        <v>1</v>
      </c>
      <c r="M100" s="462">
        <v>0</v>
      </c>
      <c r="N100" s="462">
        <v>0</v>
      </c>
      <c r="O100" s="462">
        <v>0</v>
      </c>
      <c r="P100" s="462">
        <v>1</v>
      </c>
      <c r="Q100" s="462"/>
      <c r="R100" s="462"/>
      <c r="S100" s="462">
        <v>0</v>
      </c>
      <c r="T100" s="462"/>
      <c r="U100" s="462">
        <v>1</v>
      </c>
      <c r="V100" s="462"/>
      <c r="W100" s="462">
        <v>0</v>
      </c>
      <c r="X100" s="462"/>
      <c r="Y100" s="465">
        <v>0</v>
      </c>
      <c r="Z100" s="462"/>
      <c r="AA100" s="462"/>
      <c r="AB100" s="462">
        <v>0</v>
      </c>
      <c r="AC100" s="462">
        <v>0</v>
      </c>
    </row>
    <row r="101" spans="1:29" ht="15.75">
      <c r="A101" s="81">
        <v>98</v>
      </c>
      <c r="B101" s="389" t="s">
        <v>764</v>
      </c>
      <c r="C101" s="389" t="s">
        <v>860</v>
      </c>
      <c r="D101" s="481" t="s">
        <v>905</v>
      </c>
      <c r="E101" s="389" t="s">
        <v>753</v>
      </c>
      <c r="F101" s="489" t="s">
        <v>746</v>
      </c>
      <c r="G101" s="483" t="s">
        <v>906</v>
      </c>
      <c r="H101" s="424"/>
      <c r="I101" s="424"/>
      <c r="J101" s="424"/>
      <c r="K101" s="424"/>
      <c r="L101" s="83"/>
      <c r="M101" s="83"/>
      <c r="N101" s="84"/>
      <c r="O101" s="84"/>
      <c r="P101" s="84"/>
      <c r="Q101" s="84"/>
      <c r="R101" s="84"/>
      <c r="S101" s="84"/>
      <c r="T101" s="397"/>
      <c r="U101" s="84"/>
      <c r="V101" s="397"/>
      <c r="W101" s="84"/>
      <c r="X101" s="397"/>
      <c r="Y101" s="484"/>
      <c r="Z101" s="397"/>
      <c r="AA101" s="129"/>
      <c r="AB101" s="129"/>
      <c r="AC101" s="129"/>
    </row>
    <row r="102" spans="1:29" ht="15.75">
      <c r="A102" s="81">
        <v>99</v>
      </c>
      <c r="B102" s="389" t="s">
        <v>764</v>
      </c>
      <c r="C102" s="389" t="s">
        <v>860</v>
      </c>
      <c r="D102" s="481" t="s">
        <v>907</v>
      </c>
      <c r="E102" s="389"/>
      <c r="F102" s="489" t="s">
        <v>746</v>
      </c>
      <c r="G102" s="482" t="s">
        <v>906</v>
      </c>
      <c r="H102" s="424"/>
      <c r="I102" s="424">
        <v>45</v>
      </c>
      <c r="J102" s="424"/>
      <c r="K102" s="424"/>
      <c r="L102" s="83">
        <v>0</v>
      </c>
      <c r="M102" s="83">
        <v>1</v>
      </c>
      <c r="N102" s="84"/>
      <c r="O102" s="84"/>
      <c r="P102" s="84"/>
      <c r="Q102" s="84">
        <v>1</v>
      </c>
      <c r="R102" s="84"/>
      <c r="S102" s="84"/>
      <c r="T102" s="397"/>
      <c r="U102" s="84">
        <v>1</v>
      </c>
      <c r="V102" s="397">
        <v>1</v>
      </c>
      <c r="W102" s="84">
        <v>1</v>
      </c>
      <c r="X102" s="397"/>
      <c r="Y102" s="484"/>
      <c r="Z102" s="397"/>
      <c r="AA102" s="129"/>
      <c r="AB102" s="129"/>
      <c r="AC102" s="129"/>
    </row>
    <row r="103" spans="1:29" ht="15.75">
      <c r="A103" s="81">
        <v>100</v>
      </c>
      <c r="B103" s="389" t="s">
        <v>764</v>
      </c>
      <c r="C103" s="389" t="s">
        <v>860</v>
      </c>
      <c r="D103" s="481" t="s">
        <v>908</v>
      </c>
      <c r="E103" s="389" t="s">
        <v>753</v>
      </c>
      <c r="F103" s="489" t="s">
        <v>746</v>
      </c>
      <c r="G103" s="483" t="s">
        <v>906</v>
      </c>
      <c r="H103" s="424">
        <v>308</v>
      </c>
      <c r="I103" s="424"/>
      <c r="J103" s="424"/>
      <c r="K103" s="424"/>
      <c r="L103" s="83">
        <v>1</v>
      </c>
      <c r="M103" s="83">
        <v>0</v>
      </c>
      <c r="N103" s="84">
        <v>1</v>
      </c>
      <c r="O103" s="84"/>
      <c r="P103" s="84">
        <v>1</v>
      </c>
      <c r="Q103" s="84"/>
      <c r="R103" s="84"/>
      <c r="S103" s="84">
        <v>1</v>
      </c>
      <c r="T103" s="397">
        <v>2</v>
      </c>
      <c r="U103" s="84">
        <v>1</v>
      </c>
      <c r="V103" s="397">
        <v>1</v>
      </c>
      <c r="W103" s="84">
        <v>1</v>
      </c>
      <c r="X103" s="397"/>
      <c r="Y103" s="484"/>
      <c r="Z103" s="397"/>
      <c r="AA103" s="129"/>
      <c r="AB103" s="129"/>
      <c r="AC103" s="129"/>
    </row>
    <row r="104" spans="1:29" ht="15.75">
      <c r="A104" s="81">
        <v>101</v>
      </c>
      <c r="B104" s="389" t="s">
        <v>764</v>
      </c>
      <c r="C104" s="389" t="s">
        <v>860</v>
      </c>
      <c r="D104" s="481" t="s">
        <v>909</v>
      </c>
      <c r="E104" s="389" t="s">
        <v>753</v>
      </c>
      <c r="F104" s="485" t="s">
        <v>860</v>
      </c>
      <c r="G104" s="486" t="s">
        <v>764</v>
      </c>
      <c r="H104" s="424">
        <v>7</v>
      </c>
      <c r="I104" s="424"/>
      <c r="J104" s="424">
        <v>1</v>
      </c>
      <c r="K104" s="424"/>
      <c r="L104" s="83">
        <v>1</v>
      </c>
      <c r="M104" s="83"/>
      <c r="N104" s="84"/>
      <c r="O104" s="84"/>
      <c r="P104" s="84">
        <v>1</v>
      </c>
      <c r="Q104" s="84"/>
      <c r="R104" s="84"/>
      <c r="S104" s="84">
        <v>1</v>
      </c>
      <c r="T104" s="397">
        <v>2</v>
      </c>
      <c r="U104" s="84">
        <v>1</v>
      </c>
      <c r="V104" s="397">
        <v>1</v>
      </c>
      <c r="W104" s="84"/>
      <c r="X104" s="397">
        <v>1</v>
      </c>
      <c r="Y104" s="484"/>
      <c r="Z104" s="397"/>
      <c r="AA104" s="129"/>
      <c r="AB104" s="129"/>
      <c r="AC104" s="129"/>
    </row>
    <row r="105" spans="1:29" ht="15.75">
      <c r="A105" s="81">
        <v>102</v>
      </c>
      <c r="B105" s="389" t="s">
        <v>764</v>
      </c>
      <c r="C105" s="389" t="s">
        <v>860</v>
      </c>
      <c r="D105" s="481" t="s">
        <v>910</v>
      </c>
      <c r="E105" s="384" t="s">
        <v>786</v>
      </c>
      <c r="F105" s="486" t="s">
        <v>829</v>
      </c>
      <c r="G105" s="384" t="s">
        <v>764</v>
      </c>
      <c r="H105" s="424">
        <v>13</v>
      </c>
      <c r="I105" s="424"/>
      <c r="J105" s="424"/>
      <c r="K105" s="424"/>
      <c r="L105" s="83">
        <v>1</v>
      </c>
      <c r="M105" s="83"/>
      <c r="N105" s="84"/>
      <c r="O105" s="84"/>
      <c r="P105" s="84">
        <v>1</v>
      </c>
      <c r="Q105" s="84"/>
      <c r="R105" s="84"/>
      <c r="S105" s="84">
        <v>1</v>
      </c>
      <c r="T105" s="397">
        <v>2</v>
      </c>
      <c r="U105" s="84">
        <v>1</v>
      </c>
      <c r="V105" s="397">
        <v>1</v>
      </c>
      <c r="W105" s="84"/>
      <c r="X105" s="397">
        <v>1</v>
      </c>
      <c r="Y105" s="484"/>
      <c r="Z105" s="397"/>
      <c r="AA105" s="129"/>
      <c r="AB105" s="129"/>
      <c r="AC105" s="129"/>
    </row>
    <row r="106" spans="1:29" ht="15.75">
      <c r="A106" s="81">
        <v>103</v>
      </c>
      <c r="B106" s="389" t="s">
        <v>764</v>
      </c>
      <c r="C106" s="389" t="s">
        <v>860</v>
      </c>
      <c r="D106" s="480" t="s">
        <v>911</v>
      </c>
      <c r="E106" s="384" t="s">
        <v>786</v>
      </c>
      <c r="F106" s="486" t="s">
        <v>829</v>
      </c>
      <c r="G106" s="384" t="s">
        <v>912</v>
      </c>
      <c r="H106" s="424">
        <v>36</v>
      </c>
      <c r="I106" s="424"/>
      <c r="J106" s="424">
        <v>2</v>
      </c>
      <c r="K106" s="424"/>
      <c r="L106" s="83">
        <v>1</v>
      </c>
      <c r="M106" s="83"/>
      <c r="N106" s="84"/>
      <c r="O106" s="84"/>
      <c r="P106" s="84">
        <v>1</v>
      </c>
      <c r="Q106" s="84"/>
      <c r="R106" s="84"/>
      <c r="S106" s="84">
        <v>1</v>
      </c>
      <c r="T106" s="397">
        <v>2</v>
      </c>
      <c r="U106" s="84">
        <v>1</v>
      </c>
      <c r="V106" s="397">
        <v>1</v>
      </c>
      <c r="W106" s="84"/>
      <c r="X106" s="397">
        <v>1</v>
      </c>
      <c r="Y106" s="484"/>
      <c r="Z106" s="397"/>
      <c r="AA106" s="129"/>
      <c r="AB106" s="129"/>
      <c r="AC106" s="129"/>
    </row>
    <row r="107" spans="1:29" ht="15.75">
      <c r="A107" s="81">
        <v>104</v>
      </c>
      <c r="B107" s="389" t="s">
        <v>764</v>
      </c>
      <c r="C107" s="389" t="s">
        <v>860</v>
      </c>
      <c r="D107" s="480" t="s">
        <v>913</v>
      </c>
      <c r="E107" s="384" t="s">
        <v>786</v>
      </c>
      <c r="F107" s="486" t="s">
        <v>829</v>
      </c>
      <c r="G107" s="384" t="s">
        <v>912</v>
      </c>
      <c r="H107" s="424">
        <v>0</v>
      </c>
      <c r="I107" s="424"/>
      <c r="J107" s="424"/>
      <c r="K107" s="424"/>
      <c r="L107" s="83">
        <v>1</v>
      </c>
      <c r="M107" s="83"/>
      <c r="N107" s="84"/>
      <c r="O107" s="84"/>
      <c r="P107" s="84">
        <v>1</v>
      </c>
      <c r="Q107" s="84"/>
      <c r="R107" s="84"/>
      <c r="S107" s="84"/>
      <c r="T107" s="397">
        <v>1</v>
      </c>
      <c r="U107" s="84">
        <v>1</v>
      </c>
      <c r="V107" s="397">
        <v>1</v>
      </c>
      <c r="W107" s="84"/>
      <c r="X107" s="397">
        <v>1</v>
      </c>
      <c r="Y107" s="484"/>
      <c r="Z107" s="397"/>
      <c r="AA107" s="129"/>
      <c r="AB107" s="129"/>
      <c r="AC107" s="129"/>
    </row>
    <row r="108" spans="1:29" ht="15.75">
      <c r="A108" s="81">
        <v>105</v>
      </c>
      <c r="B108" s="389" t="s">
        <v>764</v>
      </c>
      <c r="C108" s="389" t="s">
        <v>860</v>
      </c>
      <c r="D108" s="480" t="s">
        <v>914</v>
      </c>
      <c r="E108" s="389" t="s">
        <v>204</v>
      </c>
      <c r="F108" s="486" t="s">
        <v>829</v>
      </c>
      <c r="G108" s="384" t="s">
        <v>764</v>
      </c>
      <c r="H108" s="424">
        <v>5</v>
      </c>
      <c r="I108" s="424"/>
      <c r="J108" s="424"/>
      <c r="K108" s="424"/>
      <c r="L108" s="83">
        <v>1</v>
      </c>
      <c r="M108" s="83"/>
      <c r="N108" s="484"/>
      <c r="O108" s="484">
        <v>1</v>
      </c>
      <c r="P108" s="484">
        <v>1</v>
      </c>
      <c r="Q108" s="484"/>
      <c r="R108" s="484"/>
      <c r="S108" s="484"/>
      <c r="T108" s="397">
        <v>1</v>
      </c>
      <c r="U108" s="484">
        <v>1</v>
      </c>
      <c r="V108" s="397">
        <v>1</v>
      </c>
      <c r="W108" s="484"/>
      <c r="X108" s="397">
        <v>1</v>
      </c>
      <c r="Y108" s="484"/>
      <c r="Z108" s="397"/>
      <c r="AA108" s="129"/>
      <c r="AB108" s="129"/>
      <c r="AC108" s="129"/>
    </row>
    <row r="109" spans="1:29" ht="15.75">
      <c r="A109" s="81">
        <v>106</v>
      </c>
      <c r="B109" s="389" t="s">
        <v>764</v>
      </c>
      <c r="C109" s="389" t="s">
        <v>860</v>
      </c>
      <c r="D109" s="480" t="s">
        <v>915</v>
      </c>
      <c r="E109" s="389" t="s">
        <v>204</v>
      </c>
      <c r="F109" s="486" t="s">
        <v>829</v>
      </c>
      <c r="G109" s="384" t="s">
        <v>764</v>
      </c>
      <c r="H109" s="487">
        <v>20</v>
      </c>
      <c r="I109" s="487"/>
      <c r="J109" s="487">
        <v>1</v>
      </c>
      <c r="K109" s="487"/>
      <c r="L109" s="487">
        <v>1</v>
      </c>
      <c r="M109" s="487"/>
      <c r="N109" s="487"/>
      <c r="O109" s="487"/>
      <c r="P109" s="487">
        <v>1</v>
      </c>
      <c r="Q109" s="487"/>
      <c r="R109" s="487"/>
      <c r="S109" s="487"/>
      <c r="T109" s="487">
        <v>1</v>
      </c>
      <c r="U109" s="166">
        <v>1</v>
      </c>
      <c r="V109" s="166">
        <v>1</v>
      </c>
      <c r="W109" s="166"/>
      <c r="X109" s="487">
        <v>1</v>
      </c>
      <c r="Y109" s="484"/>
      <c r="Z109" s="397"/>
      <c r="AA109" s="129"/>
      <c r="AB109" s="129"/>
      <c r="AC109" s="129"/>
    </row>
    <row r="110" spans="1:29" ht="15.75">
      <c r="A110" s="81">
        <v>107</v>
      </c>
      <c r="B110" s="389" t="s">
        <v>764</v>
      </c>
      <c r="C110" s="389" t="s">
        <v>860</v>
      </c>
      <c r="D110" s="480" t="s">
        <v>916</v>
      </c>
      <c r="E110" s="389" t="s">
        <v>204</v>
      </c>
      <c r="F110" s="486" t="s">
        <v>829</v>
      </c>
      <c r="G110" s="384" t="s">
        <v>912</v>
      </c>
      <c r="H110" s="129">
        <v>12</v>
      </c>
      <c r="I110" s="129"/>
      <c r="J110" s="129"/>
      <c r="K110" s="129"/>
      <c r="L110" s="129">
        <v>1</v>
      </c>
      <c r="M110" s="129"/>
      <c r="N110" s="129"/>
      <c r="O110" s="129"/>
      <c r="P110" s="129">
        <v>1</v>
      </c>
      <c r="Q110" s="129"/>
      <c r="R110" s="129"/>
      <c r="S110" s="129"/>
      <c r="T110" s="129">
        <v>1</v>
      </c>
      <c r="U110" s="397">
        <v>1</v>
      </c>
      <c r="V110" s="397">
        <v>1</v>
      </c>
      <c r="W110" s="397"/>
      <c r="X110" s="129">
        <v>1</v>
      </c>
      <c r="Y110" s="484"/>
      <c r="Z110" s="397"/>
      <c r="AA110" s="129"/>
      <c r="AB110" s="129"/>
      <c r="AC110" s="129"/>
    </row>
    <row r="111" spans="1:29" ht="15.75">
      <c r="A111" s="81">
        <v>108</v>
      </c>
      <c r="B111" s="389" t="s">
        <v>764</v>
      </c>
      <c r="C111" s="389" t="s">
        <v>860</v>
      </c>
      <c r="D111" s="480" t="s">
        <v>917</v>
      </c>
      <c r="E111" s="389" t="s">
        <v>204</v>
      </c>
      <c r="F111" s="486" t="s">
        <v>829</v>
      </c>
      <c r="G111" s="384" t="s">
        <v>912</v>
      </c>
      <c r="H111" s="129">
        <v>5</v>
      </c>
      <c r="I111" s="129"/>
      <c r="J111" s="129"/>
      <c r="K111" s="129"/>
      <c r="L111" s="129">
        <v>1</v>
      </c>
      <c r="M111" s="129"/>
      <c r="N111" s="129"/>
      <c r="O111" s="129">
        <v>1</v>
      </c>
      <c r="P111" s="129">
        <v>1</v>
      </c>
      <c r="Q111" s="129"/>
      <c r="R111" s="129"/>
      <c r="S111" s="129"/>
      <c r="T111" s="129">
        <v>1</v>
      </c>
      <c r="U111" s="397">
        <v>1</v>
      </c>
      <c r="V111" s="397">
        <v>1</v>
      </c>
      <c r="W111" s="397"/>
      <c r="X111" s="129">
        <v>1</v>
      </c>
      <c r="Y111" s="484"/>
      <c r="Z111" s="397"/>
      <c r="AA111" s="129"/>
      <c r="AB111" s="129"/>
      <c r="AC111" s="129"/>
    </row>
    <row r="112" spans="1:29" ht="15.75">
      <c r="A112" s="81">
        <v>109</v>
      </c>
      <c r="B112" s="389" t="s">
        <v>764</v>
      </c>
      <c r="C112" s="389" t="s">
        <v>860</v>
      </c>
      <c r="D112" s="480" t="s">
        <v>918</v>
      </c>
      <c r="E112" s="389" t="s">
        <v>204</v>
      </c>
      <c r="F112" s="486" t="s">
        <v>829</v>
      </c>
      <c r="G112" s="384" t="s">
        <v>764</v>
      </c>
      <c r="H112" s="129">
        <v>9</v>
      </c>
      <c r="I112" s="129"/>
      <c r="J112" s="129"/>
      <c r="K112" s="129"/>
      <c r="L112" s="129">
        <v>1</v>
      </c>
      <c r="M112" s="129"/>
      <c r="N112" s="129"/>
      <c r="O112" s="129"/>
      <c r="P112" s="129">
        <v>1</v>
      </c>
      <c r="Q112" s="129"/>
      <c r="R112" s="129"/>
      <c r="S112" s="129"/>
      <c r="T112" s="129">
        <v>1</v>
      </c>
      <c r="U112" s="397">
        <v>1</v>
      </c>
      <c r="V112" s="397">
        <v>1</v>
      </c>
      <c r="W112" s="397"/>
      <c r="X112" s="129">
        <v>1</v>
      </c>
      <c r="Y112" s="484"/>
      <c r="Z112" s="397"/>
      <c r="AA112" s="129"/>
      <c r="AB112" s="129"/>
      <c r="AC112" s="129"/>
    </row>
    <row r="113" spans="1:29" ht="15.75">
      <c r="A113" s="81">
        <v>110</v>
      </c>
      <c r="B113" s="389" t="s">
        <v>764</v>
      </c>
      <c r="C113" s="389" t="s">
        <v>860</v>
      </c>
      <c r="D113" s="480" t="s">
        <v>919</v>
      </c>
      <c r="E113" s="389" t="s">
        <v>204</v>
      </c>
      <c r="F113" s="486" t="s">
        <v>829</v>
      </c>
      <c r="G113" s="384" t="s">
        <v>912</v>
      </c>
      <c r="H113" s="129">
        <v>7</v>
      </c>
      <c r="I113" s="129"/>
      <c r="J113" s="129"/>
      <c r="K113" s="129"/>
      <c r="L113" s="129">
        <v>1</v>
      </c>
      <c r="M113" s="129"/>
      <c r="N113" s="129"/>
      <c r="O113" s="129">
        <v>1</v>
      </c>
      <c r="P113" s="129">
        <v>1</v>
      </c>
      <c r="Q113" s="129"/>
      <c r="R113" s="129"/>
      <c r="S113" s="129"/>
      <c r="T113" s="129">
        <v>1</v>
      </c>
      <c r="U113" s="397">
        <v>1</v>
      </c>
      <c r="V113" s="397">
        <v>1</v>
      </c>
      <c r="W113" s="397"/>
      <c r="X113" s="129">
        <v>1</v>
      </c>
      <c r="Y113" s="129"/>
      <c r="Z113" s="129"/>
      <c r="AA113" s="129"/>
      <c r="AB113" s="129"/>
      <c r="AC113" s="129"/>
    </row>
    <row r="114" spans="1:29" ht="15.75">
      <c r="A114" s="81">
        <v>111</v>
      </c>
      <c r="B114" s="389" t="s">
        <v>764</v>
      </c>
      <c r="C114" s="389" t="s">
        <v>860</v>
      </c>
      <c r="D114" s="488" t="s">
        <v>920</v>
      </c>
      <c r="E114" s="389" t="s">
        <v>204</v>
      </c>
      <c r="F114" s="486" t="s">
        <v>829</v>
      </c>
      <c r="G114" s="384" t="s">
        <v>912</v>
      </c>
      <c r="H114" s="129">
        <v>10</v>
      </c>
      <c r="I114" s="129"/>
      <c r="J114" s="129"/>
      <c r="K114" s="129"/>
      <c r="L114" s="129">
        <v>1</v>
      </c>
      <c r="M114" s="129"/>
      <c r="N114" s="129"/>
      <c r="O114" s="129">
        <v>1</v>
      </c>
      <c r="P114" s="129">
        <v>1</v>
      </c>
      <c r="Q114" s="129"/>
      <c r="R114" s="129"/>
      <c r="S114" s="129"/>
      <c r="T114" s="129">
        <v>1</v>
      </c>
      <c r="U114" s="397">
        <v>1</v>
      </c>
      <c r="V114" s="397">
        <v>1</v>
      </c>
      <c r="W114" s="397"/>
      <c r="X114" s="129">
        <v>1</v>
      </c>
      <c r="Y114" s="129"/>
      <c r="Z114" s="129"/>
      <c r="AA114" s="129"/>
      <c r="AB114" s="129"/>
      <c r="AC114" s="129"/>
    </row>
    <row r="115" spans="1:29">
      <c r="A115" s="81">
        <v>112</v>
      </c>
      <c r="B115" s="389" t="s">
        <v>764</v>
      </c>
      <c r="C115" s="389" t="s">
        <v>860</v>
      </c>
      <c r="D115" s="389"/>
      <c r="E115" s="389" t="s">
        <v>204</v>
      </c>
      <c r="F115" s="486" t="s">
        <v>829</v>
      </c>
      <c r="G115" s="384" t="s">
        <v>912</v>
      </c>
      <c r="H115" s="129">
        <v>9</v>
      </c>
      <c r="I115" s="129"/>
      <c r="J115" s="129"/>
      <c r="K115" s="129"/>
      <c r="L115" s="129">
        <v>1</v>
      </c>
      <c r="M115" s="129"/>
      <c r="N115" s="129"/>
      <c r="O115" s="129">
        <v>1</v>
      </c>
      <c r="P115" s="129">
        <v>1</v>
      </c>
      <c r="Q115" s="129"/>
      <c r="R115" s="129"/>
      <c r="S115" s="129"/>
      <c r="T115" s="129">
        <v>1</v>
      </c>
      <c r="U115" s="397">
        <v>1</v>
      </c>
      <c r="V115" s="397">
        <v>1</v>
      </c>
      <c r="W115" s="397"/>
      <c r="X115" s="129">
        <v>1</v>
      </c>
      <c r="Y115" s="129"/>
      <c r="Z115" s="129"/>
      <c r="AA115" s="129"/>
      <c r="AB115" s="129"/>
      <c r="AC115" s="129"/>
    </row>
    <row r="116" spans="1:29">
      <c r="A116" s="81">
        <v>113</v>
      </c>
      <c r="B116" s="217" t="s">
        <v>752</v>
      </c>
      <c r="C116" s="217" t="s">
        <v>829</v>
      </c>
      <c r="D116" s="217" t="s">
        <v>921</v>
      </c>
      <c r="E116" s="217" t="s">
        <v>753</v>
      </c>
      <c r="F116" s="490" t="s">
        <v>745</v>
      </c>
      <c r="G116" s="218" t="s">
        <v>752</v>
      </c>
      <c r="H116" s="82">
        <v>187</v>
      </c>
      <c r="I116" s="82">
        <v>23</v>
      </c>
      <c r="J116" s="82">
        <v>0</v>
      </c>
      <c r="K116" s="82">
        <v>0</v>
      </c>
      <c r="L116" s="83">
        <v>1</v>
      </c>
      <c r="M116" s="83">
        <v>1</v>
      </c>
      <c r="N116" s="84">
        <v>0</v>
      </c>
      <c r="O116" s="84">
        <v>1</v>
      </c>
      <c r="P116" s="85">
        <v>1</v>
      </c>
      <c r="Q116" s="85">
        <v>1</v>
      </c>
      <c r="R116" s="85">
        <v>0</v>
      </c>
      <c r="S116" s="85">
        <v>0</v>
      </c>
      <c r="T116" s="80">
        <v>1</v>
      </c>
      <c r="U116" s="85">
        <v>1</v>
      </c>
      <c r="V116" s="80">
        <v>0</v>
      </c>
      <c r="W116" s="85">
        <v>1</v>
      </c>
      <c r="X116" s="80">
        <v>0</v>
      </c>
      <c r="Y116" s="85">
        <v>0</v>
      </c>
      <c r="Z116" s="80">
        <v>1</v>
      </c>
      <c r="AA116" s="50">
        <v>0</v>
      </c>
      <c r="AB116" s="50">
        <v>1</v>
      </c>
      <c r="AC116" s="50">
        <v>1</v>
      </c>
    </row>
    <row r="117" spans="1:29">
      <c r="A117" s="81">
        <v>114</v>
      </c>
      <c r="B117" s="217" t="s">
        <v>752</v>
      </c>
      <c r="C117" s="217" t="s">
        <v>780</v>
      </c>
      <c r="D117" s="217" t="s">
        <v>922</v>
      </c>
      <c r="E117" s="217" t="s">
        <v>782</v>
      </c>
      <c r="F117" s="490" t="s">
        <v>745</v>
      </c>
      <c r="G117" s="218" t="s">
        <v>752</v>
      </c>
      <c r="H117" s="82">
        <v>66</v>
      </c>
      <c r="I117" s="82">
        <v>0</v>
      </c>
      <c r="J117" s="82">
        <v>0</v>
      </c>
      <c r="K117" s="82">
        <v>0</v>
      </c>
      <c r="L117" s="83">
        <v>1</v>
      </c>
      <c r="M117" s="83">
        <v>0</v>
      </c>
      <c r="N117" s="85">
        <v>2</v>
      </c>
      <c r="O117" s="84">
        <v>3</v>
      </c>
      <c r="P117" s="85">
        <v>1</v>
      </c>
      <c r="Q117" s="85">
        <v>0</v>
      </c>
      <c r="R117" s="85">
        <v>1</v>
      </c>
      <c r="S117" s="85">
        <v>0</v>
      </c>
      <c r="T117" s="80">
        <v>1</v>
      </c>
      <c r="U117" s="85">
        <v>1</v>
      </c>
      <c r="V117" s="80">
        <v>0</v>
      </c>
      <c r="W117" s="85">
        <v>0</v>
      </c>
      <c r="X117" s="80">
        <v>1</v>
      </c>
      <c r="Y117" s="85">
        <v>0</v>
      </c>
      <c r="Z117" s="80">
        <v>1</v>
      </c>
      <c r="AA117" s="50">
        <v>0</v>
      </c>
      <c r="AB117" s="50">
        <v>0</v>
      </c>
      <c r="AC117" s="50">
        <v>0</v>
      </c>
    </row>
    <row r="118" spans="1:29">
      <c r="A118" s="81">
        <v>115</v>
      </c>
      <c r="B118" s="217" t="s">
        <v>752</v>
      </c>
      <c r="C118" s="217" t="s">
        <v>780</v>
      </c>
      <c r="D118" s="217" t="s">
        <v>923</v>
      </c>
      <c r="E118" s="217" t="s">
        <v>786</v>
      </c>
      <c r="F118" s="479" t="s">
        <v>745</v>
      </c>
      <c r="G118" s="219" t="s">
        <v>924</v>
      </c>
      <c r="H118" s="82">
        <v>37</v>
      </c>
      <c r="I118" s="82">
        <v>0</v>
      </c>
      <c r="J118" s="82">
        <v>0</v>
      </c>
      <c r="K118" s="82">
        <v>0</v>
      </c>
      <c r="L118" s="83">
        <v>1</v>
      </c>
      <c r="M118" s="83">
        <v>0</v>
      </c>
      <c r="N118" s="86">
        <v>0</v>
      </c>
      <c r="O118" s="86">
        <v>1</v>
      </c>
      <c r="P118" s="86">
        <v>1</v>
      </c>
      <c r="Q118" s="86">
        <v>0</v>
      </c>
      <c r="R118" s="86">
        <v>1</v>
      </c>
      <c r="S118" s="86">
        <v>0</v>
      </c>
      <c r="T118" s="80">
        <v>1</v>
      </c>
      <c r="U118" s="86">
        <v>1</v>
      </c>
      <c r="V118" s="80">
        <v>0</v>
      </c>
      <c r="W118" s="86">
        <v>0</v>
      </c>
      <c r="X118" s="80">
        <v>1</v>
      </c>
      <c r="Y118" s="86">
        <v>0</v>
      </c>
      <c r="Z118" s="80">
        <v>1</v>
      </c>
      <c r="AA118" s="50">
        <v>0</v>
      </c>
      <c r="AB118" s="50">
        <v>0</v>
      </c>
      <c r="AC118" s="50">
        <v>0</v>
      </c>
    </row>
    <row r="119" spans="1:29">
      <c r="A119" s="81"/>
      <c r="B119" s="389"/>
      <c r="C119" s="389"/>
      <c r="D119" s="389"/>
      <c r="E119" s="389"/>
      <c r="F119" s="486"/>
      <c r="G119" s="384"/>
      <c r="H119" s="129"/>
      <c r="I119" s="129"/>
      <c r="J119" s="129"/>
      <c r="K119" s="129"/>
      <c r="L119" s="129"/>
      <c r="M119" s="129"/>
      <c r="N119" s="129"/>
      <c r="O119" s="129"/>
      <c r="P119" s="129"/>
      <c r="Q119" s="129"/>
      <c r="R119" s="129"/>
      <c r="S119" s="129"/>
      <c r="T119" s="129"/>
      <c r="U119" s="397"/>
      <c r="V119" s="397"/>
      <c r="W119" s="397"/>
      <c r="X119" s="129"/>
      <c r="Y119" s="129"/>
      <c r="Z119" s="129"/>
      <c r="AA119" s="129"/>
      <c r="AB119" s="129"/>
      <c r="AC119" s="129"/>
    </row>
    <row r="120" spans="1:29">
      <c r="A120" s="81"/>
      <c r="B120" s="217"/>
      <c r="C120" s="217"/>
      <c r="D120" s="217"/>
      <c r="E120" s="217"/>
      <c r="F120" s="205"/>
      <c r="G120" s="205"/>
      <c r="H120" s="50"/>
      <c r="I120" s="50"/>
      <c r="J120" s="50"/>
      <c r="K120" s="50"/>
      <c r="L120" s="50"/>
      <c r="M120" s="50"/>
      <c r="N120" s="50"/>
      <c r="O120" s="50"/>
      <c r="P120" s="50"/>
      <c r="Q120" s="50"/>
      <c r="R120" s="50"/>
      <c r="S120" s="50"/>
      <c r="T120" s="50"/>
      <c r="U120" s="80"/>
      <c r="V120" s="80"/>
      <c r="W120" s="80"/>
      <c r="X120" s="50"/>
      <c r="Y120" s="50"/>
      <c r="Z120" s="50"/>
      <c r="AA120" s="50"/>
      <c r="AB120" s="50"/>
      <c r="AC120" s="50"/>
    </row>
    <row r="121" spans="1:29">
      <c r="A121" s="81">
        <v>11</v>
      </c>
      <c r="B121" s="217"/>
      <c r="C121" s="217"/>
      <c r="D121" s="217"/>
      <c r="E121" s="217"/>
      <c r="F121" s="205"/>
      <c r="G121" s="205"/>
      <c r="H121" s="50"/>
      <c r="I121" s="50"/>
      <c r="J121" s="50"/>
      <c r="K121" s="50"/>
      <c r="L121" s="50"/>
      <c r="M121" s="50"/>
      <c r="N121" s="50"/>
      <c r="O121" s="50"/>
      <c r="P121" s="50"/>
      <c r="Q121" s="50"/>
      <c r="R121" s="50"/>
      <c r="S121" s="50"/>
      <c r="T121" s="50"/>
      <c r="U121" s="80"/>
      <c r="V121" s="80"/>
      <c r="W121" s="80"/>
      <c r="X121" s="50"/>
      <c r="Y121" s="50"/>
      <c r="Z121" s="50"/>
      <c r="AA121" s="50"/>
      <c r="AB121" s="50"/>
      <c r="AC121" s="50"/>
    </row>
    <row r="122" spans="1:29">
      <c r="A122" s="643" t="s">
        <v>5</v>
      </c>
      <c r="B122" s="644"/>
      <c r="C122" s="645"/>
      <c r="D122" s="49"/>
      <c r="E122" s="49"/>
      <c r="F122" s="50"/>
      <c r="G122" s="50"/>
      <c r="H122" s="220">
        <f>SUM(H5:H121)</f>
        <v>4626</v>
      </c>
      <c r="I122" s="220">
        <f t="shared" ref="I122:AC122" si="0">SUM(I5:I121)</f>
        <v>504</v>
      </c>
      <c r="J122" s="220">
        <f t="shared" si="0"/>
        <v>32</v>
      </c>
      <c r="K122" s="220">
        <f t="shared" si="0"/>
        <v>0</v>
      </c>
      <c r="L122" s="220">
        <f t="shared" si="0"/>
        <v>103</v>
      </c>
      <c r="M122" s="220">
        <f t="shared" si="0"/>
        <v>11</v>
      </c>
      <c r="N122" s="220">
        <f t="shared" si="0"/>
        <v>44</v>
      </c>
      <c r="O122" s="220">
        <f t="shared" si="0"/>
        <v>52</v>
      </c>
      <c r="P122" s="220">
        <f t="shared" si="0"/>
        <v>98</v>
      </c>
      <c r="Q122" s="220">
        <f t="shared" si="0"/>
        <v>12</v>
      </c>
      <c r="R122" s="220">
        <f t="shared" si="0"/>
        <v>21</v>
      </c>
      <c r="S122" s="220">
        <f t="shared" si="0"/>
        <v>135</v>
      </c>
      <c r="T122" s="220">
        <f t="shared" si="0"/>
        <v>125</v>
      </c>
      <c r="U122" s="220">
        <f t="shared" si="0"/>
        <v>124</v>
      </c>
      <c r="V122" s="220">
        <f t="shared" si="0"/>
        <v>57</v>
      </c>
      <c r="W122" s="220">
        <f t="shared" si="0"/>
        <v>49</v>
      </c>
      <c r="X122" s="220">
        <f t="shared" si="0"/>
        <v>65</v>
      </c>
      <c r="Y122" s="220">
        <f t="shared" si="0"/>
        <v>6</v>
      </c>
      <c r="Z122" s="220">
        <f t="shared" si="0"/>
        <v>68</v>
      </c>
      <c r="AA122" s="220">
        <f t="shared" si="0"/>
        <v>61</v>
      </c>
      <c r="AB122" s="220">
        <f t="shared" si="0"/>
        <v>13</v>
      </c>
      <c r="AC122" s="220">
        <f t="shared" si="0"/>
        <v>29</v>
      </c>
    </row>
  </sheetData>
  <mergeCells count="20">
    <mergeCell ref="W3:X3"/>
    <mergeCell ref="Y3:Z3"/>
    <mergeCell ref="AA3:AC3"/>
    <mergeCell ref="A122:C122"/>
    <mergeCell ref="J3:K3"/>
    <mergeCell ref="L3:M3"/>
    <mergeCell ref="N3:O3"/>
    <mergeCell ref="P3:Q3"/>
    <mergeCell ref="S3:T3"/>
    <mergeCell ref="U3:V3"/>
    <mergeCell ref="A1:R1"/>
    <mergeCell ref="A2:E2"/>
    <mergeCell ref="A3:A4"/>
    <mergeCell ref="B3:B4"/>
    <mergeCell ref="C3:C4"/>
    <mergeCell ref="D3:D4"/>
    <mergeCell ref="E3:E4"/>
    <mergeCell ref="F3:F4"/>
    <mergeCell ref="G3:G4"/>
    <mergeCell ref="H3:I3"/>
  </mergeCells>
  <pageMargins left="0.7" right="0.7" top="0.75" bottom="0.75" header="0.3" footer="0.3"/>
  <pageSetup scale="52" orientation="landscape" r:id="rId1"/>
  <colBreaks count="1" manualBreakCount="1">
    <brk id="18" max="8" man="1"/>
  </colBreaks>
</worksheet>
</file>

<file path=xl/worksheets/sheet7.xml><?xml version="1.0" encoding="utf-8"?>
<worksheet xmlns="http://schemas.openxmlformats.org/spreadsheetml/2006/main" xmlns:r="http://schemas.openxmlformats.org/officeDocument/2006/relationships">
  <dimension ref="A1:AG18"/>
  <sheetViews>
    <sheetView zoomScale="90" zoomScaleNormal="90" zoomScaleSheetLayoutView="85" workbookViewId="0">
      <pane xSplit="6" ySplit="4" topLeftCell="G5" activePane="bottomRight" state="frozenSplit"/>
      <selection activeCell="R1" sqref="R1:S1048576"/>
      <selection pane="topRight" activeCell="R1" sqref="R1:S1048576"/>
      <selection pane="bottomLeft" activeCell="R1" sqref="R1:S1048576"/>
      <selection pane="bottomRight" activeCell="R1" sqref="R1:S1048576"/>
    </sheetView>
  </sheetViews>
  <sheetFormatPr defaultRowHeight="15"/>
  <cols>
    <col min="1" max="1" width="7.5703125" style="1" customWidth="1"/>
    <col min="2" max="2" width="25.28515625" style="1" customWidth="1"/>
    <col min="3" max="3" width="20.140625" style="1" customWidth="1"/>
    <col min="4" max="4" width="16.42578125" style="1" customWidth="1"/>
    <col min="5" max="5" width="16.5703125" style="1" customWidth="1"/>
    <col min="6" max="6" width="16.42578125" style="1" customWidth="1"/>
    <col min="7" max="7" width="20" style="1" customWidth="1"/>
    <col min="8" max="8" width="21.28515625" style="1" customWidth="1"/>
    <col min="9" max="9" width="17" style="1" customWidth="1"/>
    <col min="10" max="10" width="14.28515625" style="1" customWidth="1"/>
    <col min="11" max="11" width="10.42578125" style="1" customWidth="1"/>
    <col min="12" max="12" width="10.28515625" style="1" customWidth="1"/>
    <col min="13" max="13" width="12.140625" style="1" customWidth="1"/>
    <col min="14" max="14" width="12.42578125" style="1" customWidth="1"/>
    <col min="15" max="15" width="10.5703125" style="1" customWidth="1"/>
    <col min="16" max="17" width="9.140625" style="1"/>
    <col min="18" max="18" width="10.42578125" style="1" customWidth="1"/>
    <col min="19" max="19" width="11.42578125" style="1" customWidth="1"/>
    <col min="20" max="20" width="13.28515625" style="1" customWidth="1"/>
    <col min="21" max="21" width="12.42578125" style="1" customWidth="1"/>
    <col min="22" max="23" width="10.5703125" style="1" customWidth="1"/>
    <col min="24" max="24" width="11.85546875" style="1" customWidth="1"/>
    <col min="25" max="25" width="11.42578125" style="1" customWidth="1"/>
    <col min="26" max="26" width="9.140625" style="1"/>
    <col min="27" max="27" width="11.42578125" style="1" customWidth="1"/>
    <col min="28" max="28" width="10.85546875" style="1" customWidth="1"/>
    <col min="29" max="29" width="14" style="1" customWidth="1"/>
    <col min="30" max="32" width="9.140625" style="1"/>
    <col min="33" max="33" width="10.42578125" style="1" customWidth="1"/>
    <col min="34" max="16384" width="9.140625" style="1"/>
  </cols>
  <sheetData>
    <row r="1" spans="1:33" ht="27.75" customHeight="1">
      <c r="A1" s="652" t="s">
        <v>184</v>
      </c>
      <c r="B1" s="652"/>
      <c r="C1" s="652"/>
      <c r="D1" s="652"/>
      <c r="E1" s="652"/>
      <c r="F1" s="652"/>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row>
    <row r="2" spans="1:33" ht="15.75" customHeight="1">
      <c r="A2" s="541" t="s">
        <v>25</v>
      </c>
      <c r="B2" s="541"/>
      <c r="C2" s="541"/>
      <c r="D2" s="541"/>
      <c r="E2" s="541"/>
      <c r="F2" s="272"/>
      <c r="G2" s="16"/>
      <c r="H2" s="16"/>
      <c r="I2" s="16"/>
      <c r="J2" s="16"/>
      <c r="K2" s="135"/>
      <c r="L2" s="135"/>
      <c r="M2" s="135"/>
      <c r="N2" s="135"/>
      <c r="O2" s="16"/>
      <c r="P2" s="16"/>
      <c r="Q2" s="16"/>
      <c r="R2" s="135"/>
      <c r="S2" s="135"/>
      <c r="T2" s="16"/>
      <c r="U2" s="16"/>
      <c r="V2" s="135"/>
      <c r="W2" s="135"/>
      <c r="X2" s="135"/>
      <c r="Y2" s="135"/>
      <c r="Z2" s="135"/>
      <c r="AA2" s="135"/>
      <c r="AB2" s="16"/>
      <c r="AC2" s="16"/>
      <c r="AD2" s="16"/>
      <c r="AE2" s="16"/>
      <c r="AF2" s="16"/>
      <c r="AG2" s="16"/>
    </row>
    <row r="3" spans="1:33" ht="30.75" customHeight="1">
      <c r="A3" s="601" t="s">
        <v>28</v>
      </c>
      <c r="B3" s="601" t="s">
        <v>54</v>
      </c>
      <c r="C3" s="601" t="s">
        <v>185</v>
      </c>
      <c r="D3" s="601" t="s">
        <v>186</v>
      </c>
      <c r="E3" s="601" t="s">
        <v>576</v>
      </c>
      <c r="F3" s="601" t="s">
        <v>4</v>
      </c>
      <c r="G3" s="653" t="s">
        <v>577</v>
      </c>
      <c r="H3" s="653" t="s">
        <v>74</v>
      </c>
      <c r="I3" s="653" t="s">
        <v>76</v>
      </c>
      <c r="J3" s="655" t="s">
        <v>578</v>
      </c>
      <c r="K3" s="657" t="s">
        <v>579</v>
      </c>
      <c r="L3" s="657"/>
      <c r="M3" s="657"/>
      <c r="N3" s="657"/>
      <c r="O3" s="658" t="s">
        <v>580</v>
      </c>
      <c r="P3" s="658" t="s">
        <v>581</v>
      </c>
      <c r="Q3" s="658" t="s">
        <v>582</v>
      </c>
      <c r="R3" s="667" t="s">
        <v>187</v>
      </c>
      <c r="S3" s="668"/>
      <c r="T3" s="669" t="s">
        <v>583</v>
      </c>
      <c r="U3" s="669" t="s">
        <v>584</v>
      </c>
      <c r="V3" s="664" t="s">
        <v>585</v>
      </c>
      <c r="W3" s="664"/>
      <c r="X3" s="664"/>
      <c r="Y3" s="664"/>
      <c r="Z3" s="664" t="s">
        <v>22</v>
      </c>
      <c r="AA3" s="664"/>
      <c r="AB3" s="665" t="s">
        <v>188</v>
      </c>
      <c r="AC3" s="665" t="s">
        <v>586</v>
      </c>
      <c r="AD3" s="665" t="s">
        <v>587</v>
      </c>
      <c r="AE3" s="665" t="s">
        <v>588</v>
      </c>
      <c r="AF3" s="660" t="s">
        <v>189</v>
      </c>
      <c r="AG3" s="660" t="s">
        <v>190</v>
      </c>
    </row>
    <row r="4" spans="1:33" ht="60">
      <c r="A4" s="603"/>
      <c r="B4" s="603"/>
      <c r="C4" s="603"/>
      <c r="D4" s="603"/>
      <c r="E4" s="603"/>
      <c r="F4" s="603"/>
      <c r="G4" s="654"/>
      <c r="H4" s="654"/>
      <c r="I4" s="654"/>
      <c r="J4" s="656"/>
      <c r="K4" s="177" t="s">
        <v>589</v>
      </c>
      <c r="L4" s="177" t="s">
        <v>590</v>
      </c>
      <c r="M4" s="177" t="s">
        <v>591</v>
      </c>
      <c r="N4" s="177" t="s">
        <v>592</v>
      </c>
      <c r="O4" s="659"/>
      <c r="P4" s="659"/>
      <c r="Q4" s="659"/>
      <c r="R4" s="178" t="s">
        <v>6</v>
      </c>
      <c r="S4" s="178" t="s">
        <v>7</v>
      </c>
      <c r="T4" s="670"/>
      <c r="U4" s="670"/>
      <c r="V4" s="273" t="s">
        <v>593</v>
      </c>
      <c r="W4" s="273" t="s">
        <v>594</v>
      </c>
      <c r="X4" s="273" t="s">
        <v>595</v>
      </c>
      <c r="Y4" s="273" t="s">
        <v>596</v>
      </c>
      <c r="Z4" s="273" t="s">
        <v>6</v>
      </c>
      <c r="AA4" s="273" t="s">
        <v>7</v>
      </c>
      <c r="AB4" s="666"/>
      <c r="AC4" s="666"/>
      <c r="AD4" s="666"/>
      <c r="AE4" s="666"/>
      <c r="AF4" s="661"/>
      <c r="AG4" s="661"/>
    </row>
    <row r="5" spans="1:33" ht="15.75" customHeight="1">
      <c r="A5" s="274" t="s">
        <v>191</v>
      </c>
      <c r="B5" s="275"/>
      <c r="C5" s="275"/>
      <c r="D5" s="275"/>
      <c r="E5" s="275"/>
      <c r="F5" s="275"/>
      <c r="G5" s="275"/>
      <c r="H5" s="275"/>
      <c r="I5" s="275"/>
      <c r="J5" s="275"/>
      <c r="K5" s="275"/>
      <c r="L5" s="276"/>
      <c r="M5" s="276"/>
      <c r="N5" s="277"/>
      <c r="O5" s="277"/>
      <c r="P5" s="277"/>
      <c r="Q5" s="277"/>
      <c r="R5" s="277"/>
      <c r="S5" s="277"/>
      <c r="T5" s="277"/>
      <c r="U5" s="277"/>
      <c r="V5" s="277"/>
      <c r="W5" s="277"/>
      <c r="X5" s="277"/>
      <c r="Y5" s="277"/>
      <c r="Z5" s="277"/>
      <c r="AA5" s="277"/>
      <c r="AB5" s="277"/>
      <c r="AC5" s="277"/>
      <c r="AD5" s="277"/>
      <c r="AE5" s="277"/>
      <c r="AF5" s="277"/>
      <c r="AG5" s="277"/>
    </row>
    <row r="6" spans="1:33">
      <c r="A6" s="12">
        <v>1</v>
      </c>
      <c r="B6" s="105"/>
      <c r="C6" s="24"/>
      <c r="D6" s="24"/>
      <c r="E6" s="24"/>
      <c r="F6" s="215"/>
      <c r="G6" s="24"/>
      <c r="H6" s="24"/>
      <c r="I6" s="43"/>
      <c r="J6" s="278"/>
      <c r="K6" s="278"/>
      <c r="L6" s="13"/>
      <c r="M6" s="13"/>
      <c r="N6" s="3"/>
      <c r="O6" s="3"/>
      <c r="P6" s="3"/>
      <c r="Q6" s="279" t="e">
        <f>P6/O6</f>
        <v>#DIV/0!</v>
      </c>
      <c r="R6" s="3"/>
      <c r="S6" s="3"/>
      <c r="T6" s="3"/>
      <c r="U6" s="3"/>
      <c r="V6" s="3"/>
      <c r="W6" s="3"/>
      <c r="X6" s="3"/>
      <c r="Y6" s="3"/>
      <c r="Z6" s="3"/>
      <c r="AA6" s="3"/>
      <c r="AB6" s="3"/>
      <c r="AC6" s="3"/>
      <c r="AD6" s="3"/>
      <c r="AE6" s="279" t="e">
        <f>AD6/AB6</f>
        <v>#DIV/0!</v>
      </c>
      <c r="AF6" s="3"/>
      <c r="AG6" s="3"/>
    </row>
    <row r="7" spans="1:33">
      <c r="A7" s="12">
        <v>2</v>
      </c>
      <c r="B7" s="280"/>
      <c r="C7" s="23"/>
      <c r="D7" s="23"/>
      <c r="E7" s="23"/>
      <c r="F7" s="24"/>
      <c r="G7" s="281"/>
      <c r="H7" s="281"/>
      <c r="I7" s="55"/>
      <c r="J7" s="278"/>
      <c r="K7" s="278"/>
      <c r="L7" s="13"/>
      <c r="M7" s="13"/>
      <c r="N7" s="3"/>
      <c r="O7" s="3"/>
      <c r="P7" s="3"/>
      <c r="Q7" s="279" t="e">
        <f t="shared" ref="Q7:Q8" si="0">P7/O7</f>
        <v>#DIV/0!</v>
      </c>
      <c r="R7" s="3"/>
      <c r="S7" s="3"/>
      <c r="T7" s="3"/>
      <c r="U7" s="3"/>
      <c r="V7" s="3"/>
      <c r="W7" s="3"/>
      <c r="X7" s="3"/>
      <c r="Y7" s="3"/>
      <c r="Z7" s="3"/>
      <c r="AA7" s="3"/>
      <c r="AB7" s="3"/>
      <c r="AC7" s="3"/>
      <c r="AD7" s="3"/>
      <c r="AE7" s="279" t="e">
        <f t="shared" ref="AE7:AE8" si="1">AD7/AB7</f>
        <v>#DIV/0!</v>
      </c>
      <c r="AF7" s="3"/>
      <c r="AG7" s="3"/>
    </row>
    <row r="8" spans="1:33">
      <c r="A8" s="12">
        <v>3</v>
      </c>
      <c r="B8" s="280"/>
      <c r="C8" s="23"/>
      <c r="D8" s="23"/>
      <c r="E8" s="23"/>
      <c r="F8" s="24"/>
      <c r="G8" s="281"/>
      <c r="H8" s="281"/>
      <c r="I8" s="55"/>
      <c r="J8" s="278"/>
      <c r="K8" s="278"/>
      <c r="L8" s="13"/>
      <c r="M8" s="13"/>
      <c r="N8" s="3"/>
      <c r="O8" s="3"/>
      <c r="P8" s="3"/>
      <c r="Q8" s="279" t="e">
        <f t="shared" si="0"/>
        <v>#DIV/0!</v>
      </c>
      <c r="R8" s="3"/>
      <c r="S8" s="3"/>
      <c r="T8" s="3"/>
      <c r="U8" s="3"/>
      <c r="V8" s="3"/>
      <c r="W8" s="3"/>
      <c r="X8" s="3"/>
      <c r="Y8" s="3"/>
      <c r="Z8" s="3"/>
      <c r="AA8" s="3"/>
      <c r="AB8" s="3"/>
      <c r="AC8" s="3"/>
      <c r="AD8" s="3"/>
      <c r="AE8" s="279" t="e">
        <f t="shared" si="1"/>
        <v>#DIV/0!</v>
      </c>
      <c r="AF8" s="3"/>
      <c r="AG8" s="3"/>
    </row>
    <row r="9" spans="1:33" ht="15" customHeight="1">
      <c r="A9" s="274" t="s">
        <v>192</v>
      </c>
      <c r="B9" s="275"/>
      <c r="C9" s="275"/>
      <c r="D9" s="275"/>
      <c r="E9" s="275"/>
      <c r="F9" s="275"/>
      <c r="G9" s="275"/>
      <c r="H9" s="275"/>
      <c r="I9" s="275"/>
      <c r="J9" s="275"/>
      <c r="K9" s="275"/>
      <c r="L9" s="276"/>
      <c r="M9" s="282"/>
      <c r="N9" s="277"/>
      <c r="O9" s="277"/>
      <c r="P9" s="277"/>
      <c r="Q9" s="277"/>
      <c r="R9" s="277"/>
      <c r="S9" s="277"/>
      <c r="T9" s="277"/>
      <c r="U9" s="277"/>
      <c r="V9" s="277"/>
      <c r="W9" s="277"/>
      <c r="X9" s="277"/>
      <c r="Y9" s="277"/>
      <c r="Z9" s="277"/>
      <c r="AA9" s="277"/>
      <c r="AB9" s="277"/>
      <c r="AC9" s="277"/>
      <c r="AD9" s="277"/>
      <c r="AE9" s="277"/>
      <c r="AF9" s="277"/>
      <c r="AG9" s="277"/>
    </row>
    <row r="10" spans="1:33">
      <c r="A10" s="12"/>
      <c r="B10" s="280"/>
      <c r="C10" s="23"/>
      <c r="D10" s="23"/>
      <c r="E10" s="23"/>
      <c r="F10" s="24"/>
      <c r="G10" s="281"/>
      <c r="H10" s="281"/>
      <c r="I10" s="55"/>
      <c r="J10" s="151"/>
      <c r="K10" s="151"/>
      <c r="L10" s="44"/>
      <c r="M10" s="44"/>
      <c r="N10" s="3"/>
      <c r="O10" s="3"/>
      <c r="P10" s="3"/>
      <c r="Q10" s="279" t="e">
        <f t="shared" ref="Q10:Q12" si="2">P10/O10</f>
        <v>#DIV/0!</v>
      </c>
      <c r="R10" s="3"/>
      <c r="S10" s="3"/>
      <c r="T10" s="3"/>
      <c r="U10" s="3"/>
      <c r="V10" s="3"/>
      <c r="W10" s="3"/>
      <c r="X10" s="3"/>
      <c r="Y10" s="3"/>
      <c r="Z10" s="3"/>
      <c r="AA10" s="3"/>
      <c r="AB10" s="3"/>
      <c r="AC10" s="3"/>
      <c r="AD10" s="3"/>
      <c r="AE10" s="279" t="e">
        <f>AD10/AB10</f>
        <v>#DIV/0!</v>
      </c>
      <c r="AF10" s="3"/>
      <c r="AG10" s="3"/>
    </row>
    <row r="11" spans="1:33">
      <c r="A11" s="12"/>
      <c r="B11" s="280"/>
      <c r="C11" s="23"/>
      <c r="D11" s="23"/>
      <c r="E11" s="23"/>
      <c r="F11" s="24"/>
      <c r="G11" s="281"/>
      <c r="H11" s="281"/>
      <c r="I11" s="55"/>
      <c r="J11" s="144"/>
      <c r="K11" s="144"/>
      <c r="L11" s="44"/>
      <c r="M11" s="44"/>
      <c r="N11" s="3"/>
      <c r="O11" s="3"/>
      <c r="P11" s="3"/>
      <c r="Q11" s="279" t="e">
        <f t="shared" si="2"/>
        <v>#DIV/0!</v>
      </c>
      <c r="R11" s="3"/>
      <c r="S11" s="3"/>
      <c r="T11" s="3"/>
      <c r="U11" s="3"/>
      <c r="V11" s="3"/>
      <c r="W11" s="3"/>
      <c r="X11" s="3"/>
      <c r="Y11" s="3"/>
      <c r="Z11" s="3"/>
      <c r="AA11" s="3"/>
      <c r="AB11" s="3"/>
      <c r="AC11" s="3"/>
      <c r="AD11" s="3"/>
      <c r="AE11" s="279" t="e">
        <f t="shared" ref="AE11:AE12" si="3">AD11/AB11</f>
        <v>#DIV/0!</v>
      </c>
      <c r="AF11" s="3"/>
      <c r="AG11" s="3"/>
    </row>
    <row r="12" spans="1:33">
      <c r="A12" s="12"/>
      <c r="B12" s="280"/>
      <c r="C12" s="23"/>
      <c r="D12" s="23"/>
      <c r="E12" s="23"/>
      <c r="F12" s="24"/>
      <c r="G12" s="281"/>
      <c r="H12" s="281"/>
      <c r="I12" s="55"/>
      <c r="J12" s="144"/>
      <c r="K12" s="144"/>
      <c r="L12" s="44"/>
      <c r="M12" s="44"/>
      <c r="N12" s="3"/>
      <c r="O12" s="3"/>
      <c r="P12" s="3"/>
      <c r="Q12" s="279" t="e">
        <f t="shared" si="2"/>
        <v>#DIV/0!</v>
      </c>
      <c r="R12" s="3"/>
      <c r="S12" s="3"/>
      <c r="T12" s="3"/>
      <c r="U12" s="3"/>
      <c r="V12" s="3"/>
      <c r="W12" s="3"/>
      <c r="X12" s="3"/>
      <c r="Y12" s="3"/>
      <c r="Z12" s="3"/>
      <c r="AA12" s="3"/>
      <c r="AB12" s="3"/>
      <c r="AC12" s="3"/>
      <c r="AD12" s="3"/>
      <c r="AE12" s="279" t="e">
        <f t="shared" si="3"/>
        <v>#DIV/0!</v>
      </c>
      <c r="AF12" s="3"/>
      <c r="AG12" s="3"/>
    </row>
    <row r="13" spans="1:33">
      <c r="A13" s="662" t="s">
        <v>193</v>
      </c>
      <c r="B13" s="662"/>
      <c r="C13" s="662"/>
      <c r="D13" s="662"/>
      <c r="E13" s="662"/>
      <c r="F13" s="662"/>
      <c r="G13" s="662"/>
      <c r="H13" s="662"/>
      <c r="I13" s="662"/>
      <c r="J13" s="662"/>
      <c r="K13" s="662"/>
      <c r="L13" s="662"/>
      <c r="M13" s="282"/>
      <c r="N13" s="277"/>
      <c r="O13" s="277"/>
      <c r="P13" s="277"/>
      <c r="Q13" s="277"/>
      <c r="R13" s="277"/>
      <c r="S13" s="277"/>
      <c r="T13" s="277"/>
      <c r="U13" s="277"/>
      <c r="V13" s="277"/>
      <c r="W13" s="277"/>
      <c r="X13" s="277"/>
      <c r="Y13" s="277"/>
      <c r="Z13" s="277"/>
      <c r="AA13" s="277"/>
      <c r="AB13" s="277"/>
      <c r="AC13" s="277"/>
      <c r="AD13" s="277"/>
      <c r="AE13" s="277"/>
      <c r="AF13" s="277"/>
      <c r="AG13" s="277"/>
    </row>
    <row r="14" spans="1:33">
      <c r="A14" s="12"/>
      <c r="B14" s="283"/>
      <c r="C14" s="283"/>
      <c r="D14" s="283"/>
      <c r="E14" s="283"/>
      <c r="F14" s="283"/>
      <c r="G14" s="283"/>
      <c r="H14" s="283"/>
      <c r="I14" s="29"/>
      <c r="J14" s="59"/>
      <c r="K14" s="59"/>
      <c r="L14" s="59"/>
      <c r="M14" s="59"/>
      <c r="N14" s="3"/>
      <c r="O14" s="3"/>
      <c r="P14" s="3"/>
      <c r="Q14" s="279" t="e">
        <f t="shared" ref="Q14:Q16" si="4">P14/O14</f>
        <v>#DIV/0!</v>
      </c>
      <c r="R14" s="3"/>
      <c r="S14" s="3"/>
      <c r="T14" s="3"/>
      <c r="U14" s="3"/>
      <c r="V14" s="3"/>
      <c r="W14" s="3"/>
      <c r="X14" s="3"/>
      <c r="Y14" s="3"/>
      <c r="Z14" s="3"/>
      <c r="AA14" s="3"/>
      <c r="AB14" s="3"/>
      <c r="AC14" s="3"/>
      <c r="AD14" s="3"/>
      <c r="AE14" s="3"/>
      <c r="AF14" s="3"/>
      <c r="AG14" s="3"/>
    </row>
    <row r="15" spans="1:33">
      <c r="A15" s="12"/>
      <c r="B15" s="283"/>
      <c r="C15" s="283"/>
      <c r="D15" s="283"/>
      <c r="E15" s="283"/>
      <c r="F15" s="283"/>
      <c r="G15" s="283"/>
      <c r="H15" s="283"/>
      <c r="I15" s="29"/>
      <c r="J15" s="59"/>
      <c r="K15" s="59"/>
      <c r="L15" s="59"/>
      <c r="M15" s="59"/>
      <c r="N15" s="3"/>
      <c r="O15" s="3"/>
      <c r="P15" s="3"/>
      <c r="Q15" s="279" t="e">
        <f t="shared" si="4"/>
        <v>#DIV/0!</v>
      </c>
      <c r="R15" s="3"/>
      <c r="S15" s="3"/>
      <c r="T15" s="3"/>
      <c r="U15" s="3"/>
      <c r="V15" s="3"/>
      <c r="W15" s="3"/>
      <c r="X15" s="3"/>
      <c r="Y15" s="3"/>
      <c r="Z15" s="3"/>
      <c r="AA15" s="3"/>
      <c r="AB15" s="3"/>
      <c r="AC15" s="3"/>
      <c r="AD15" s="3"/>
      <c r="AE15" s="3"/>
      <c r="AF15" s="3"/>
      <c r="AG15" s="3"/>
    </row>
    <row r="16" spans="1:33">
      <c r="A16" s="46" t="s">
        <v>5</v>
      </c>
      <c r="B16" s="59"/>
      <c r="C16" s="59"/>
      <c r="D16" s="59"/>
      <c r="E16" s="59"/>
      <c r="F16" s="59"/>
      <c r="G16" s="59"/>
      <c r="H16" s="59"/>
      <c r="I16" s="59"/>
      <c r="J16" s="284">
        <f>SUM(J6:J8,J10:J12,J14:J15)</f>
        <v>0</v>
      </c>
      <c r="K16" s="284">
        <f t="shared" ref="K16:AG16" si="5">SUM(K6:K8,K10:K12,K14:K15)</f>
        <v>0</v>
      </c>
      <c r="L16" s="284">
        <f t="shared" si="5"/>
        <v>0</v>
      </c>
      <c r="M16" s="284">
        <f t="shared" si="5"/>
        <v>0</v>
      </c>
      <c r="N16" s="284">
        <f t="shared" si="5"/>
        <v>0</v>
      </c>
      <c r="O16" s="284">
        <f t="shared" si="5"/>
        <v>0</v>
      </c>
      <c r="P16" s="284">
        <f t="shared" si="5"/>
        <v>0</v>
      </c>
      <c r="Q16" s="279" t="e">
        <f t="shared" si="4"/>
        <v>#DIV/0!</v>
      </c>
      <c r="R16" s="284">
        <f t="shared" si="5"/>
        <v>0</v>
      </c>
      <c r="S16" s="284">
        <f t="shared" si="5"/>
        <v>0</v>
      </c>
      <c r="T16" s="284">
        <f t="shared" si="5"/>
        <v>0</v>
      </c>
      <c r="U16" s="284">
        <f t="shared" si="5"/>
        <v>0</v>
      </c>
      <c r="V16" s="284">
        <f t="shared" si="5"/>
        <v>0</v>
      </c>
      <c r="W16" s="284">
        <f t="shared" si="5"/>
        <v>0</v>
      </c>
      <c r="X16" s="284">
        <f t="shared" si="5"/>
        <v>0</v>
      </c>
      <c r="Y16" s="284">
        <f t="shared" si="5"/>
        <v>0</v>
      </c>
      <c r="Z16" s="284">
        <f t="shared" si="5"/>
        <v>0</v>
      </c>
      <c r="AA16" s="284">
        <f t="shared" si="5"/>
        <v>0</v>
      </c>
      <c r="AB16" s="284">
        <f t="shared" si="5"/>
        <v>0</v>
      </c>
      <c r="AC16" s="284">
        <f t="shared" si="5"/>
        <v>0</v>
      </c>
      <c r="AD16" s="284">
        <f t="shared" si="5"/>
        <v>0</v>
      </c>
      <c r="AE16" s="284" t="e">
        <f>AD16/AB16</f>
        <v>#DIV/0!</v>
      </c>
      <c r="AF16" s="284">
        <f t="shared" si="5"/>
        <v>0</v>
      </c>
      <c r="AG16" s="284">
        <f t="shared" si="5"/>
        <v>0</v>
      </c>
    </row>
    <row r="17" spans="1:6" ht="39.75" customHeight="1">
      <c r="A17" s="663" t="s">
        <v>597</v>
      </c>
      <c r="B17" s="663"/>
      <c r="C17" s="663"/>
      <c r="D17" s="663"/>
      <c r="E17" s="663"/>
      <c r="F17" s="663"/>
    </row>
    <row r="18" spans="1:6">
      <c r="A18" s="2"/>
    </row>
  </sheetData>
  <mergeCells count="29">
    <mergeCell ref="AG3:AG4"/>
    <mergeCell ref="A13:L13"/>
    <mergeCell ref="A17:F17"/>
    <mergeCell ref="Z3:AA3"/>
    <mergeCell ref="AB3:AB4"/>
    <mergeCell ref="AC3:AC4"/>
    <mergeCell ref="AD3:AD4"/>
    <mergeCell ref="AE3:AE4"/>
    <mergeCell ref="AF3:AF4"/>
    <mergeCell ref="P3:P4"/>
    <mergeCell ref="Q3:Q4"/>
    <mergeCell ref="R3:S3"/>
    <mergeCell ref="T3:T4"/>
    <mergeCell ref="U3:U4"/>
    <mergeCell ref="V3:Y3"/>
    <mergeCell ref="G3:G4"/>
    <mergeCell ref="H3:H4"/>
    <mergeCell ref="I3:I4"/>
    <mergeCell ref="J3:J4"/>
    <mergeCell ref="K3:N3"/>
    <mergeCell ref="O3:O4"/>
    <mergeCell ref="A1:F1"/>
    <mergeCell ref="A2:E2"/>
    <mergeCell ref="A3:A4"/>
    <mergeCell ref="B3:B4"/>
    <mergeCell ref="C3:C4"/>
    <mergeCell ref="D3:D4"/>
    <mergeCell ref="E3:E4"/>
    <mergeCell ref="F3:F4"/>
  </mergeCells>
  <pageMargins left="0.7" right="0.7" top="0.75" bottom="0.75" header="0.3" footer="0.3"/>
  <pageSetup scale="84" orientation="landscape" r:id="rId1"/>
</worksheet>
</file>

<file path=xl/worksheets/sheet8.xml><?xml version="1.0" encoding="utf-8"?>
<worksheet xmlns="http://schemas.openxmlformats.org/spreadsheetml/2006/main" xmlns:r="http://schemas.openxmlformats.org/officeDocument/2006/relationships">
  <dimension ref="A1:BE21"/>
  <sheetViews>
    <sheetView zoomScale="90" zoomScaleNormal="90" workbookViewId="0">
      <pane xSplit="3" ySplit="5" topLeftCell="D6" activePane="bottomRight" state="frozenSplit"/>
      <selection activeCell="R1" sqref="R1:S1048576"/>
      <selection pane="topRight" activeCell="R1" sqref="R1:S1048576"/>
      <selection pane="bottomLeft" activeCell="R1" sqref="R1:S1048576"/>
      <selection pane="bottomRight" activeCell="AT10" sqref="AT10"/>
    </sheetView>
  </sheetViews>
  <sheetFormatPr defaultColWidth="8.85546875" defaultRowHeight="15.75"/>
  <cols>
    <col min="1" max="1" width="9" style="90" customWidth="1"/>
    <col min="2" max="2" width="16.85546875" style="90" customWidth="1"/>
    <col min="3" max="3" width="14.140625" style="90" customWidth="1"/>
    <col min="4" max="18" width="5.85546875" style="90" customWidth="1"/>
    <col min="19" max="26" width="8.85546875" style="90"/>
    <col min="27" max="27" width="10" style="90" customWidth="1"/>
    <col min="28" max="28" width="8.85546875" style="90"/>
    <col min="29" max="29" width="9.85546875" style="90" customWidth="1"/>
    <col min="30" max="36" width="8.85546875" style="90"/>
    <col min="37" max="37" width="24.140625" style="90" customWidth="1"/>
    <col min="38" max="38" width="22.5703125" style="90" customWidth="1"/>
    <col min="39" max="48" width="8.85546875" style="90"/>
    <col min="49" max="49" width="13.140625" style="90" customWidth="1"/>
    <col min="50" max="50" width="10.140625" style="90" customWidth="1"/>
    <col min="51" max="51" width="8.85546875" style="90"/>
    <col min="52" max="52" width="10.140625" style="90" customWidth="1"/>
    <col min="53" max="53" width="10.7109375" style="90" customWidth="1"/>
    <col min="54" max="54" width="8.85546875" style="90"/>
    <col min="55" max="55" width="10.28515625" style="90" customWidth="1"/>
    <col min="56" max="56" width="10.7109375" style="90" customWidth="1"/>
    <col min="57" max="16384" width="8.85546875" style="90"/>
  </cols>
  <sheetData>
    <row r="1" spans="1:57" ht="25.5" customHeight="1">
      <c r="A1" s="673" t="s">
        <v>732</v>
      </c>
      <c r="B1" s="673"/>
      <c r="C1" s="673"/>
      <c r="D1" s="673"/>
      <c r="E1" s="673"/>
      <c r="F1" s="673"/>
      <c r="G1" s="673"/>
      <c r="H1" s="673"/>
      <c r="I1" s="673"/>
      <c r="J1" s="673"/>
      <c r="K1" s="673"/>
      <c r="L1" s="673"/>
      <c r="M1" s="673"/>
      <c r="N1" s="673"/>
      <c r="O1" s="673"/>
      <c r="P1" s="673"/>
      <c r="Q1" s="673"/>
      <c r="R1" s="673"/>
      <c r="S1" s="673"/>
      <c r="T1" s="673"/>
      <c r="U1" s="673"/>
      <c r="V1" s="673"/>
      <c r="W1" s="673"/>
      <c r="X1" s="673"/>
      <c r="Y1" s="673"/>
      <c r="Z1" s="673"/>
      <c r="AA1" s="673"/>
      <c r="AB1" s="673"/>
      <c r="AC1" s="673"/>
      <c r="AD1" s="673"/>
      <c r="AE1" s="673"/>
      <c r="AF1" s="673"/>
      <c r="AG1" s="673"/>
      <c r="AH1" s="673"/>
      <c r="AI1" s="673"/>
      <c r="AJ1" s="673"/>
      <c r="AK1" s="673"/>
      <c r="AL1" s="673"/>
      <c r="AM1" s="673"/>
      <c r="AN1" s="673"/>
      <c r="AO1" s="673"/>
      <c r="AP1" s="673"/>
      <c r="AQ1" s="673"/>
      <c r="AR1" s="673"/>
      <c r="AS1" s="673"/>
      <c r="AT1" s="673"/>
      <c r="AU1" s="673"/>
      <c r="AV1" s="673"/>
      <c r="AW1" s="673"/>
      <c r="AX1" s="673"/>
      <c r="AY1" s="673"/>
      <c r="AZ1" s="673"/>
      <c r="BA1" s="673"/>
      <c r="BB1" s="673"/>
      <c r="BC1" s="673"/>
      <c r="BD1" s="673"/>
      <c r="BE1" s="673"/>
    </row>
    <row r="2" spans="1:57" ht="15.75" customHeight="1">
      <c r="A2" s="541" t="s">
        <v>25</v>
      </c>
      <c r="B2" s="541"/>
      <c r="C2" s="541"/>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BB2" s="92"/>
      <c r="BC2" s="92"/>
      <c r="BD2" s="92"/>
      <c r="BE2" s="92"/>
    </row>
    <row r="3" spans="1:57" s="38" customFormat="1" ht="32.25" customHeight="1">
      <c r="A3" s="674" t="s">
        <v>10</v>
      </c>
      <c r="B3" s="601" t="s">
        <v>54</v>
      </c>
      <c r="C3" s="601" t="s">
        <v>577</v>
      </c>
      <c r="D3" s="675" t="s">
        <v>194</v>
      </c>
      <c r="E3" s="675"/>
      <c r="F3" s="675"/>
      <c r="G3" s="675"/>
      <c r="H3" s="675"/>
      <c r="I3" s="675"/>
      <c r="J3" s="675"/>
      <c r="K3" s="675"/>
      <c r="L3" s="675"/>
      <c r="M3" s="675"/>
      <c r="N3" s="675"/>
      <c r="O3" s="675"/>
      <c r="P3" s="675"/>
      <c r="Q3" s="675"/>
      <c r="R3" s="675"/>
      <c r="S3" s="676" t="s">
        <v>195</v>
      </c>
      <c r="T3" s="677"/>
      <c r="U3" s="677"/>
      <c r="V3" s="677"/>
      <c r="W3" s="677"/>
      <c r="X3" s="677"/>
      <c r="Y3" s="677"/>
      <c r="Z3" s="677"/>
      <c r="AA3" s="677"/>
      <c r="AB3" s="678"/>
      <c r="AC3" s="679" t="s">
        <v>196</v>
      </c>
      <c r="AD3" s="680"/>
      <c r="AE3" s="680"/>
      <c r="AF3" s="680"/>
      <c r="AG3" s="681"/>
      <c r="AH3" s="682" t="s">
        <v>197</v>
      </c>
      <c r="AI3" s="683"/>
      <c r="AJ3" s="684"/>
      <c r="AK3" s="685" t="s">
        <v>198</v>
      </c>
      <c r="AL3" s="285" t="s">
        <v>199</v>
      </c>
      <c r="AM3" s="691" t="s">
        <v>200</v>
      </c>
      <c r="AN3" s="692"/>
      <c r="AO3" s="692"/>
      <c r="AP3" s="692"/>
      <c r="AQ3" s="692"/>
      <c r="AR3" s="692"/>
      <c r="AS3" s="693" t="s">
        <v>201</v>
      </c>
      <c r="AT3" s="693"/>
      <c r="AU3" s="693"/>
      <c r="AV3" s="693"/>
      <c r="AW3" s="694" t="s">
        <v>202</v>
      </c>
      <c r="AX3" s="695"/>
      <c r="AY3" s="696"/>
      <c r="AZ3" s="682" t="s">
        <v>203</v>
      </c>
      <c r="BA3" s="683"/>
      <c r="BB3" s="683"/>
      <c r="BC3" s="683"/>
      <c r="BD3" s="683"/>
      <c r="BE3" s="697"/>
    </row>
    <row r="4" spans="1:57" s="10" customFormat="1" ht="47.25" customHeight="1">
      <c r="A4" s="674"/>
      <c r="B4" s="602"/>
      <c r="C4" s="602"/>
      <c r="D4" s="675" t="s">
        <v>204</v>
      </c>
      <c r="E4" s="675"/>
      <c r="F4" s="675"/>
      <c r="G4" s="675" t="s">
        <v>205</v>
      </c>
      <c r="H4" s="675"/>
      <c r="I4" s="675"/>
      <c r="J4" s="675" t="s">
        <v>206</v>
      </c>
      <c r="K4" s="675"/>
      <c r="L4" s="675"/>
      <c r="M4" s="686" t="s">
        <v>14</v>
      </c>
      <c r="N4" s="686"/>
      <c r="O4" s="686"/>
      <c r="P4" s="675" t="s">
        <v>5</v>
      </c>
      <c r="Q4" s="675"/>
      <c r="R4" s="675"/>
      <c r="S4" s="671" t="s">
        <v>207</v>
      </c>
      <c r="T4" s="671" t="s">
        <v>208</v>
      </c>
      <c r="U4" s="671" t="s">
        <v>209</v>
      </c>
      <c r="V4" s="671" t="s">
        <v>210</v>
      </c>
      <c r="W4" s="671" t="s">
        <v>426</v>
      </c>
      <c r="X4" s="671" t="s">
        <v>211</v>
      </c>
      <c r="Y4" s="671" t="s">
        <v>16</v>
      </c>
      <c r="Z4" s="671" t="s">
        <v>212</v>
      </c>
      <c r="AA4" s="671" t="s">
        <v>213</v>
      </c>
      <c r="AB4" s="671" t="s">
        <v>214</v>
      </c>
      <c r="AC4" s="687" t="s">
        <v>215</v>
      </c>
      <c r="AD4" s="687" t="s">
        <v>216</v>
      </c>
      <c r="AE4" s="687" t="s">
        <v>598</v>
      </c>
      <c r="AF4" s="687" t="s">
        <v>217</v>
      </c>
      <c r="AG4" s="687" t="s">
        <v>218</v>
      </c>
      <c r="AH4" s="689" t="s">
        <v>219</v>
      </c>
      <c r="AI4" s="689" t="s">
        <v>220</v>
      </c>
      <c r="AJ4" s="689" t="s">
        <v>221</v>
      </c>
      <c r="AK4" s="685"/>
      <c r="AL4" s="698" t="s">
        <v>222</v>
      </c>
      <c r="AM4" s="698" t="s">
        <v>223</v>
      </c>
      <c r="AN4" s="698" t="s">
        <v>224</v>
      </c>
      <c r="AO4" s="698" t="s">
        <v>225</v>
      </c>
      <c r="AP4" s="698" t="s">
        <v>226</v>
      </c>
      <c r="AQ4" s="698" t="s">
        <v>227</v>
      </c>
      <c r="AR4" s="698" t="s">
        <v>599</v>
      </c>
      <c r="AS4" s="699" t="s">
        <v>228</v>
      </c>
      <c r="AT4" s="699" t="s">
        <v>229</v>
      </c>
      <c r="AU4" s="699" t="s">
        <v>230</v>
      </c>
      <c r="AV4" s="699" t="s">
        <v>231</v>
      </c>
      <c r="AW4" s="700" t="s">
        <v>600</v>
      </c>
      <c r="AX4" s="700" t="s">
        <v>232</v>
      </c>
      <c r="AY4" s="700" t="s">
        <v>152</v>
      </c>
      <c r="AZ4" s="701" t="s">
        <v>601</v>
      </c>
      <c r="BA4" s="702"/>
      <c r="BB4" s="703"/>
      <c r="BC4" s="701" t="s">
        <v>233</v>
      </c>
      <c r="BD4" s="702"/>
      <c r="BE4" s="703" t="s">
        <v>233</v>
      </c>
    </row>
    <row r="5" spans="1:57" s="10" customFormat="1" ht="31.5">
      <c r="A5" s="674"/>
      <c r="B5" s="603"/>
      <c r="C5" s="603"/>
      <c r="D5" s="286" t="s">
        <v>11</v>
      </c>
      <c r="E5" s="286" t="s">
        <v>12</v>
      </c>
      <c r="F5" s="286" t="s">
        <v>234</v>
      </c>
      <c r="G5" s="286" t="s">
        <v>11</v>
      </c>
      <c r="H5" s="286" t="s">
        <v>12</v>
      </c>
      <c r="I5" s="286" t="s">
        <v>234</v>
      </c>
      <c r="J5" s="286" t="s">
        <v>11</v>
      </c>
      <c r="K5" s="286" t="s">
        <v>12</v>
      </c>
      <c r="L5" s="286" t="s">
        <v>234</v>
      </c>
      <c r="M5" s="287" t="s">
        <v>11</v>
      </c>
      <c r="N5" s="287" t="s">
        <v>12</v>
      </c>
      <c r="O5" s="287" t="s">
        <v>234</v>
      </c>
      <c r="P5" s="286" t="s">
        <v>11</v>
      </c>
      <c r="Q5" s="286" t="s">
        <v>12</v>
      </c>
      <c r="R5" s="286" t="s">
        <v>234</v>
      </c>
      <c r="S5" s="672"/>
      <c r="T5" s="672"/>
      <c r="U5" s="672"/>
      <c r="V5" s="672"/>
      <c r="W5" s="672"/>
      <c r="X5" s="672"/>
      <c r="Y5" s="672"/>
      <c r="Z5" s="672"/>
      <c r="AA5" s="672"/>
      <c r="AB5" s="672"/>
      <c r="AC5" s="688"/>
      <c r="AD5" s="688"/>
      <c r="AE5" s="688"/>
      <c r="AF5" s="688"/>
      <c r="AG5" s="688"/>
      <c r="AH5" s="690"/>
      <c r="AI5" s="690"/>
      <c r="AJ5" s="690"/>
      <c r="AK5" s="685"/>
      <c r="AL5" s="698"/>
      <c r="AM5" s="698"/>
      <c r="AN5" s="698"/>
      <c r="AO5" s="698"/>
      <c r="AP5" s="698"/>
      <c r="AQ5" s="698"/>
      <c r="AR5" s="698"/>
      <c r="AS5" s="699"/>
      <c r="AT5" s="699"/>
      <c r="AU5" s="699"/>
      <c r="AV5" s="699"/>
      <c r="AW5" s="700"/>
      <c r="AX5" s="700"/>
      <c r="AY5" s="700"/>
      <c r="AZ5" s="288" t="s">
        <v>235</v>
      </c>
      <c r="BA5" s="288" t="s">
        <v>236</v>
      </c>
      <c r="BB5" s="288" t="s">
        <v>237</v>
      </c>
      <c r="BC5" s="288" t="s">
        <v>235</v>
      </c>
      <c r="BD5" s="288" t="s">
        <v>236</v>
      </c>
      <c r="BE5" s="288" t="s">
        <v>237</v>
      </c>
    </row>
    <row r="6" spans="1:57">
      <c r="A6" s="93">
        <v>1</v>
      </c>
      <c r="B6" s="105"/>
      <c r="C6" s="25"/>
      <c r="D6" s="94"/>
      <c r="E6" s="94"/>
      <c r="F6" s="289">
        <f>SUM(D6:E6)</f>
        <v>0</v>
      </c>
      <c r="G6" s="94"/>
      <c r="H6" s="94"/>
      <c r="I6" s="289">
        <f>SUM(G6:H6)</f>
        <v>0</v>
      </c>
      <c r="J6" s="94"/>
      <c r="K6" s="94"/>
      <c r="L6" s="289">
        <f>SUM(J6:K6)</f>
        <v>0</v>
      </c>
      <c r="M6" s="94"/>
      <c r="N6" s="94"/>
      <c r="O6" s="289">
        <f>SUM(M6:N6)</f>
        <v>0</v>
      </c>
      <c r="P6" s="289">
        <f>SUM(D6,G6,J6,M6)</f>
        <v>0</v>
      </c>
      <c r="Q6" s="289">
        <f t="shared" ref="Q6:R18" si="0">SUM(E6,H6,K6,N6)</f>
        <v>0</v>
      </c>
      <c r="R6" s="289">
        <f t="shared" si="0"/>
        <v>0</v>
      </c>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289">
        <f>SUM(AW6:AX6)</f>
        <v>0</v>
      </c>
      <c r="AZ6" s="94"/>
      <c r="BA6" s="94"/>
      <c r="BB6" s="94"/>
      <c r="BC6" s="94"/>
      <c r="BD6" s="94"/>
      <c r="BE6" s="94"/>
    </row>
    <row r="7" spans="1:57">
      <c r="A7" s="93">
        <v>2</v>
      </c>
      <c r="B7" s="290"/>
      <c r="C7" s="290"/>
      <c r="D7" s="94"/>
      <c r="E7" s="94"/>
      <c r="F7" s="289">
        <f t="shared" ref="F7:F18" si="1">SUM(D7:E7)</f>
        <v>0</v>
      </c>
      <c r="G7" s="94"/>
      <c r="H7" s="94"/>
      <c r="I7" s="289">
        <f t="shared" ref="I7:I18" si="2">SUM(G7:H7)</f>
        <v>0</v>
      </c>
      <c r="J7" s="94"/>
      <c r="K7" s="94"/>
      <c r="L7" s="289">
        <f t="shared" ref="L7:L18" si="3">SUM(J7:K7)</f>
        <v>0</v>
      </c>
      <c r="M7" s="94"/>
      <c r="N7" s="94"/>
      <c r="O7" s="289">
        <f t="shared" ref="O7:O18" si="4">SUM(M7:N7)</f>
        <v>0</v>
      </c>
      <c r="P7" s="289">
        <f t="shared" ref="P7:P18" si="5">SUM(D7,G7,J7,M7)</f>
        <v>0</v>
      </c>
      <c r="Q7" s="289">
        <f t="shared" si="0"/>
        <v>0</v>
      </c>
      <c r="R7" s="289">
        <f t="shared" si="0"/>
        <v>0</v>
      </c>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4"/>
      <c r="AY7" s="289">
        <f t="shared" ref="AY7:AY18" si="6">SUM(AW7:AX7)</f>
        <v>0</v>
      </c>
      <c r="AZ7" s="94"/>
      <c r="BA7" s="94"/>
      <c r="BB7" s="94"/>
      <c r="BC7" s="94"/>
      <c r="BD7" s="94"/>
      <c r="BE7" s="94"/>
    </row>
    <row r="8" spans="1:57">
      <c r="A8" s="93">
        <v>3</v>
      </c>
      <c r="B8" s="290"/>
      <c r="C8" s="290"/>
      <c r="D8" s="94"/>
      <c r="E8" s="94"/>
      <c r="F8" s="289">
        <f t="shared" si="1"/>
        <v>0</v>
      </c>
      <c r="G8" s="94"/>
      <c r="H8" s="94"/>
      <c r="I8" s="289">
        <f t="shared" si="2"/>
        <v>0</v>
      </c>
      <c r="J8" s="94"/>
      <c r="K8" s="94"/>
      <c r="L8" s="289">
        <f t="shared" si="3"/>
        <v>0</v>
      </c>
      <c r="M8" s="94"/>
      <c r="N8" s="94"/>
      <c r="O8" s="289">
        <f t="shared" si="4"/>
        <v>0</v>
      </c>
      <c r="P8" s="289">
        <f t="shared" si="5"/>
        <v>0</v>
      </c>
      <c r="Q8" s="289">
        <f t="shared" si="0"/>
        <v>0</v>
      </c>
      <c r="R8" s="289">
        <f t="shared" si="0"/>
        <v>0</v>
      </c>
      <c r="S8" s="94"/>
      <c r="T8" s="94"/>
      <c r="U8" s="94"/>
      <c r="V8" s="94"/>
      <c r="W8" s="94"/>
      <c r="X8" s="94"/>
      <c r="Y8" s="94"/>
      <c r="Z8" s="94"/>
      <c r="AA8" s="94"/>
      <c r="AB8" s="94"/>
      <c r="AC8" s="94"/>
      <c r="AD8" s="94"/>
      <c r="AE8" s="94"/>
      <c r="AF8" s="94"/>
      <c r="AG8" s="94"/>
      <c r="AH8" s="94"/>
      <c r="AI8" s="94"/>
      <c r="AJ8" s="94"/>
      <c r="AK8" s="94"/>
      <c r="AL8" s="94"/>
      <c r="AM8" s="94"/>
      <c r="AN8" s="94"/>
      <c r="AO8" s="94"/>
      <c r="AP8" s="94"/>
      <c r="AQ8" s="94"/>
      <c r="AR8" s="94"/>
      <c r="AS8" s="94"/>
      <c r="AT8" s="94"/>
      <c r="AU8" s="94"/>
      <c r="AV8" s="94"/>
      <c r="AW8" s="94"/>
      <c r="AX8" s="94"/>
      <c r="AY8" s="289">
        <f t="shared" si="6"/>
        <v>0</v>
      </c>
      <c r="AZ8" s="94"/>
      <c r="BA8" s="94"/>
      <c r="BB8" s="94"/>
      <c r="BC8" s="94"/>
      <c r="BD8" s="94"/>
      <c r="BE8" s="94"/>
    </row>
    <row r="9" spans="1:57">
      <c r="A9" s="93">
        <v>4</v>
      </c>
      <c r="B9" s="290"/>
      <c r="C9" s="290"/>
      <c r="D9" s="94"/>
      <c r="E9" s="94"/>
      <c r="F9" s="289">
        <f t="shared" si="1"/>
        <v>0</v>
      </c>
      <c r="G9" s="94"/>
      <c r="H9" s="94"/>
      <c r="I9" s="289">
        <f t="shared" si="2"/>
        <v>0</v>
      </c>
      <c r="J9" s="94"/>
      <c r="K9" s="94"/>
      <c r="L9" s="289">
        <f t="shared" si="3"/>
        <v>0</v>
      </c>
      <c r="M9" s="94"/>
      <c r="N9" s="94"/>
      <c r="O9" s="289">
        <f t="shared" si="4"/>
        <v>0</v>
      </c>
      <c r="P9" s="289">
        <f t="shared" si="5"/>
        <v>0</v>
      </c>
      <c r="Q9" s="289">
        <f t="shared" si="0"/>
        <v>0</v>
      </c>
      <c r="R9" s="289">
        <f t="shared" si="0"/>
        <v>0</v>
      </c>
      <c r="S9" s="94"/>
      <c r="T9" s="94"/>
      <c r="U9" s="94"/>
      <c r="V9" s="94"/>
      <c r="W9" s="94"/>
      <c r="X9" s="94"/>
      <c r="Y9" s="94"/>
      <c r="Z9" s="94"/>
      <c r="AA9" s="94"/>
      <c r="AB9" s="94"/>
      <c r="AC9" s="94"/>
      <c r="AD9" s="94"/>
      <c r="AE9" s="94"/>
      <c r="AF9" s="94"/>
      <c r="AG9" s="94"/>
      <c r="AH9" s="94"/>
      <c r="AI9" s="94"/>
      <c r="AJ9" s="94"/>
      <c r="AK9" s="94"/>
      <c r="AL9" s="94"/>
      <c r="AM9" s="94"/>
      <c r="AN9" s="94"/>
      <c r="AO9" s="94"/>
      <c r="AP9" s="94"/>
      <c r="AQ9" s="94"/>
      <c r="AR9" s="94"/>
      <c r="AS9" s="94"/>
      <c r="AT9" s="94"/>
      <c r="AU9" s="94"/>
      <c r="AV9" s="94"/>
      <c r="AW9" s="94"/>
      <c r="AX9" s="94"/>
      <c r="AY9" s="289">
        <f t="shared" si="6"/>
        <v>0</v>
      </c>
      <c r="AZ9" s="94"/>
      <c r="BA9" s="94"/>
      <c r="BB9" s="94"/>
      <c r="BC9" s="94"/>
      <c r="BD9" s="94"/>
      <c r="BE9" s="94"/>
    </row>
    <row r="10" spans="1:57">
      <c r="A10" s="93">
        <v>5</v>
      </c>
      <c r="B10" s="290"/>
      <c r="C10" s="290"/>
      <c r="D10" s="94"/>
      <c r="E10" s="94"/>
      <c r="F10" s="289">
        <f t="shared" si="1"/>
        <v>0</v>
      </c>
      <c r="G10" s="94"/>
      <c r="H10" s="94"/>
      <c r="I10" s="289">
        <f t="shared" si="2"/>
        <v>0</v>
      </c>
      <c r="J10" s="94"/>
      <c r="K10" s="94"/>
      <c r="L10" s="289">
        <f t="shared" si="3"/>
        <v>0</v>
      </c>
      <c r="M10" s="94"/>
      <c r="N10" s="94"/>
      <c r="O10" s="289">
        <f t="shared" si="4"/>
        <v>0</v>
      </c>
      <c r="P10" s="289">
        <f t="shared" si="5"/>
        <v>0</v>
      </c>
      <c r="Q10" s="289">
        <f t="shared" si="0"/>
        <v>0</v>
      </c>
      <c r="R10" s="289">
        <f t="shared" si="0"/>
        <v>0</v>
      </c>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289">
        <f t="shared" si="6"/>
        <v>0</v>
      </c>
      <c r="AZ10" s="94"/>
      <c r="BA10" s="94"/>
      <c r="BB10" s="94"/>
      <c r="BC10" s="94"/>
      <c r="BD10" s="94"/>
      <c r="BE10" s="94"/>
    </row>
    <row r="11" spans="1:57">
      <c r="A11" s="93">
        <v>6</v>
      </c>
      <c r="B11" s="290"/>
      <c r="C11" s="290"/>
      <c r="D11" s="94"/>
      <c r="E11" s="94"/>
      <c r="F11" s="289">
        <f t="shared" si="1"/>
        <v>0</v>
      </c>
      <c r="G11" s="94"/>
      <c r="H11" s="94"/>
      <c r="I11" s="289">
        <f t="shared" si="2"/>
        <v>0</v>
      </c>
      <c r="J11" s="94"/>
      <c r="K11" s="94"/>
      <c r="L11" s="289">
        <f t="shared" si="3"/>
        <v>0</v>
      </c>
      <c r="M11" s="94"/>
      <c r="N11" s="94"/>
      <c r="O11" s="289">
        <f t="shared" si="4"/>
        <v>0</v>
      </c>
      <c r="P11" s="289">
        <f t="shared" si="5"/>
        <v>0</v>
      </c>
      <c r="Q11" s="289">
        <f t="shared" si="0"/>
        <v>0</v>
      </c>
      <c r="R11" s="289">
        <f t="shared" si="0"/>
        <v>0</v>
      </c>
      <c r="S11" s="94"/>
      <c r="T11" s="94"/>
      <c r="U11" s="94"/>
      <c r="V11" s="94"/>
      <c r="W11" s="94"/>
      <c r="X11" s="94"/>
      <c r="Y11" s="94"/>
      <c r="Z11" s="94"/>
      <c r="AA11" s="94"/>
      <c r="AB11" s="94"/>
      <c r="AC11" s="94"/>
      <c r="AD11" s="94"/>
      <c r="AE11" s="94"/>
      <c r="AF11" s="94"/>
      <c r="AG11" s="94"/>
      <c r="AH11" s="94"/>
      <c r="AI11" s="94"/>
      <c r="AJ11" s="94"/>
      <c r="AK11" s="94"/>
      <c r="AL11" s="94"/>
      <c r="AM11" s="94"/>
      <c r="AN11" s="94"/>
      <c r="AO11" s="94"/>
      <c r="AP11" s="94"/>
      <c r="AQ11" s="94"/>
      <c r="AR11" s="94"/>
      <c r="AS11" s="94"/>
      <c r="AT11" s="94"/>
      <c r="AU11" s="94"/>
      <c r="AV11" s="94"/>
      <c r="AW11" s="94"/>
      <c r="AX11" s="94"/>
      <c r="AY11" s="289">
        <f t="shared" si="6"/>
        <v>0</v>
      </c>
      <c r="AZ11" s="94"/>
      <c r="BA11" s="94"/>
      <c r="BB11" s="94"/>
      <c r="BC11" s="94"/>
      <c r="BD11" s="94"/>
      <c r="BE11" s="94"/>
    </row>
    <row r="12" spans="1:57">
      <c r="A12" s="93">
        <v>7</v>
      </c>
      <c r="B12" s="290"/>
      <c r="C12" s="290"/>
      <c r="D12" s="94"/>
      <c r="E12" s="94"/>
      <c r="F12" s="289">
        <f t="shared" si="1"/>
        <v>0</v>
      </c>
      <c r="G12" s="94"/>
      <c r="H12" s="94"/>
      <c r="I12" s="289">
        <f t="shared" si="2"/>
        <v>0</v>
      </c>
      <c r="J12" s="94"/>
      <c r="K12" s="94"/>
      <c r="L12" s="289">
        <f t="shared" si="3"/>
        <v>0</v>
      </c>
      <c r="M12" s="94"/>
      <c r="N12" s="94"/>
      <c r="O12" s="289">
        <f t="shared" si="4"/>
        <v>0</v>
      </c>
      <c r="P12" s="289">
        <f t="shared" si="5"/>
        <v>0</v>
      </c>
      <c r="Q12" s="289">
        <f t="shared" si="0"/>
        <v>0</v>
      </c>
      <c r="R12" s="289">
        <f t="shared" si="0"/>
        <v>0</v>
      </c>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4"/>
      <c r="AR12" s="94"/>
      <c r="AS12" s="94"/>
      <c r="AT12" s="94"/>
      <c r="AU12" s="94"/>
      <c r="AV12" s="94"/>
      <c r="AW12" s="94"/>
      <c r="AX12" s="94"/>
      <c r="AY12" s="289">
        <f t="shared" si="6"/>
        <v>0</v>
      </c>
      <c r="AZ12" s="94"/>
      <c r="BA12" s="94"/>
      <c r="BB12" s="94"/>
      <c r="BC12" s="94"/>
      <c r="BD12" s="94"/>
      <c r="BE12" s="94"/>
    </row>
    <row r="13" spans="1:57">
      <c r="A13" s="93">
        <v>8</v>
      </c>
      <c r="B13" s="290"/>
      <c r="C13" s="290"/>
      <c r="D13" s="94"/>
      <c r="E13" s="94"/>
      <c r="F13" s="289">
        <f t="shared" si="1"/>
        <v>0</v>
      </c>
      <c r="G13" s="94"/>
      <c r="H13" s="94"/>
      <c r="I13" s="289">
        <f t="shared" si="2"/>
        <v>0</v>
      </c>
      <c r="J13" s="94"/>
      <c r="K13" s="94"/>
      <c r="L13" s="289">
        <f t="shared" si="3"/>
        <v>0</v>
      </c>
      <c r="M13" s="94"/>
      <c r="N13" s="94"/>
      <c r="O13" s="289">
        <f t="shared" si="4"/>
        <v>0</v>
      </c>
      <c r="P13" s="289">
        <f t="shared" si="5"/>
        <v>0</v>
      </c>
      <c r="Q13" s="289">
        <f t="shared" si="0"/>
        <v>0</v>
      </c>
      <c r="R13" s="289">
        <f t="shared" si="0"/>
        <v>0</v>
      </c>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c r="AW13" s="94"/>
      <c r="AX13" s="94"/>
      <c r="AY13" s="289">
        <f t="shared" si="6"/>
        <v>0</v>
      </c>
      <c r="AZ13" s="94"/>
      <c r="BA13" s="94"/>
      <c r="BB13" s="94"/>
      <c r="BC13" s="94"/>
      <c r="BD13" s="94"/>
      <c r="BE13" s="94"/>
    </row>
    <row r="14" spans="1:57">
      <c r="A14" s="93">
        <v>9</v>
      </c>
      <c r="B14" s="290"/>
      <c r="C14" s="290"/>
      <c r="D14" s="94"/>
      <c r="E14" s="94"/>
      <c r="F14" s="289">
        <f t="shared" si="1"/>
        <v>0</v>
      </c>
      <c r="G14" s="94"/>
      <c r="H14" s="94"/>
      <c r="I14" s="289">
        <f t="shared" si="2"/>
        <v>0</v>
      </c>
      <c r="J14" s="94"/>
      <c r="K14" s="94"/>
      <c r="L14" s="289">
        <f t="shared" si="3"/>
        <v>0</v>
      </c>
      <c r="M14" s="94"/>
      <c r="N14" s="94"/>
      <c r="O14" s="289">
        <f t="shared" si="4"/>
        <v>0</v>
      </c>
      <c r="P14" s="289">
        <f t="shared" si="5"/>
        <v>0</v>
      </c>
      <c r="Q14" s="289">
        <f t="shared" si="0"/>
        <v>0</v>
      </c>
      <c r="R14" s="289">
        <f t="shared" si="0"/>
        <v>0</v>
      </c>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c r="AX14" s="94"/>
      <c r="AY14" s="289">
        <f t="shared" si="6"/>
        <v>0</v>
      </c>
      <c r="AZ14" s="94"/>
      <c r="BA14" s="94"/>
      <c r="BB14" s="94"/>
      <c r="BC14" s="94"/>
      <c r="BD14" s="94"/>
      <c r="BE14" s="94"/>
    </row>
    <row r="15" spans="1:57">
      <c r="A15" s="93">
        <v>10</v>
      </c>
      <c r="B15" s="290"/>
      <c r="C15" s="290"/>
      <c r="D15" s="94"/>
      <c r="E15" s="94"/>
      <c r="F15" s="289">
        <f t="shared" si="1"/>
        <v>0</v>
      </c>
      <c r="G15" s="94"/>
      <c r="H15" s="94"/>
      <c r="I15" s="289">
        <f t="shared" si="2"/>
        <v>0</v>
      </c>
      <c r="J15" s="94"/>
      <c r="K15" s="94"/>
      <c r="L15" s="289">
        <f t="shared" si="3"/>
        <v>0</v>
      </c>
      <c r="M15" s="94"/>
      <c r="N15" s="94"/>
      <c r="O15" s="289">
        <f t="shared" si="4"/>
        <v>0</v>
      </c>
      <c r="P15" s="289">
        <f t="shared" si="5"/>
        <v>0</v>
      </c>
      <c r="Q15" s="289">
        <f t="shared" si="0"/>
        <v>0</v>
      </c>
      <c r="R15" s="289">
        <f t="shared" si="0"/>
        <v>0</v>
      </c>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289">
        <f t="shared" si="6"/>
        <v>0</v>
      </c>
      <c r="AZ15" s="94"/>
      <c r="BA15" s="94"/>
      <c r="BB15" s="94"/>
      <c r="BC15" s="94"/>
      <c r="BD15" s="94"/>
      <c r="BE15" s="94"/>
    </row>
    <row r="16" spans="1:57">
      <c r="A16" s="93">
        <v>11</v>
      </c>
      <c r="B16" s="290"/>
      <c r="C16" s="290"/>
      <c r="D16" s="94"/>
      <c r="E16" s="94"/>
      <c r="F16" s="289">
        <f t="shared" si="1"/>
        <v>0</v>
      </c>
      <c r="G16" s="94"/>
      <c r="H16" s="94"/>
      <c r="I16" s="289">
        <f t="shared" si="2"/>
        <v>0</v>
      </c>
      <c r="J16" s="94"/>
      <c r="K16" s="94"/>
      <c r="L16" s="289">
        <f t="shared" si="3"/>
        <v>0</v>
      </c>
      <c r="M16" s="94"/>
      <c r="N16" s="94"/>
      <c r="O16" s="289">
        <f t="shared" si="4"/>
        <v>0</v>
      </c>
      <c r="P16" s="289">
        <f t="shared" si="5"/>
        <v>0</v>
      </c>
      <c r="Q16" s="289">
        <f t="shared" si="0"/>
        <v>0</v>
      </c>
      <c r="R16" s="289">
        <f t="shared" si="0"/>
        <v>0</v>
      </c>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c r="AW16" s="94"/>
      <c r="AX16" s="94"/>
      <c r="AY16" s="289">
        <f t="shared" si="6"/>
        <v>0</v>
      </c>
      <c r="AZ16" s="94"/>
      <c r="BA16" s="94"/>
      <c r="BB16" s="94"/>
      <c r="BC16" s="94"/>
      <c r="BD16" s="94"/>
      <c r="BE16" s="94"/>
    </row>
    <row r="17" spans="1:57">
      <c r="A17" s="93">
        <v>12</v>
      </c>
      <c r="B17" s="290"/>
      <c r="C17" s="290"/>
      <c r="D17" s="94"/>
      <c r="E17" s="94"/>
      <c r="F17" s="289">
        <f t="shared" si="1"/>
        <v>0</v>
      </c>
      <c r="G17" s="94"/>
      <c r="H17" s="94"/>
      <c r="I17" s="289">
        <f t="shared" si="2"/>
        <v>0</v>
      </c>
      <c r="J17" s="94"/>
      <c r="K17" s="94"/>
      <c r="L17" s="289">
        <f t="shared" si="3"/>
        <v>0</v>
      </c>
      <c r="M17" s="94"/>
      <c r="N17" s="94"/>
      <c r="O17" s="289">
        <f t="shared" si="4"/>
        <v>0</v>
      </c>
      <c r="P17" s="289">
        <f t="shared" si="5"/>
        <v>0</v>
      </c>
      <c r="Q17" s="289">
        <f t="shared" si="0"/>
        <v>0</v>
      </c>
      <c r="R17" s="289">
        <f t="shared" si="0"/>
        <v>0</v>
      </c>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4"/>
      <c r="AT17" s="94"/>
      <c r="AU17" s="94"/>
      <c r="AV17" s="94"/>
      <c r="AW17" s="94"/>
      <c r="AX17" s="94"/>
      <c r="AY17" s="289">
        <f t="shared" si="6"/>
        <v>0</v>
      </c>
      <c r="AZ17" s="94"/>
      <c r="BA17" s="94"/>
      <c r="BB17" s="94"/>
      <c r="BC17" s="94"/>
      <c r="BD17" s="94"/>
      <c r="BE17" s="94"/>
    </row>
    <row r="18" spans="1:57" s="292" customFormat="1">
      <c r="A18" s="291" t="s">
        <v>5</v>
      </c>
      <c r="B18" s="291"/>
      <c r="C18" s="291"/>
      <c r="D18" s="291">
        <f>SUM(D6:D17)</f>
        <v>0</v>
      </c>
      <c r="E18" s="291">
        <f>SUM(E6:E17)</f>
        <v>0</v>
      </c>
      <c r="F18" s="291">
        <f t="shared" si="1"/>
        <v>0</v>
      </c>
      <c r="G18" s="291">
        <f>SUM(G6:G17)</f>
        <v>0</v>
      </c>
      <c r="H18" s="291">
        <f>SUM(H6:H17)</f>
        <v>0</v>
      </c>
      <c r="I18" s="291">
        <f t="shared" si="2"/>
        <v>0</v>
      </c>
      <c r="J18" s="291">
        <f>SUM(J6:J17)</f>
        <v>0</v>
      </c>
      <c r="K18" s="291">
        <f>SUM(K6:K17)</f>
        <v>0</v>
      </c>
      <c r="L18" s="291">
        <f t="shared" si="3"/>
        <v>0</v>
      </c>
      <c r="M18" s="291">
        <f>SUM(M6:M17)</f>
        <v>0</v>
      </c>
      <c r="N18" s="291">
        <f>SUM(N6:N17)</f>
        <v>0</v>
      </c>
      <c r="O18" s="291">
        <f t="shared" si="4"/>
        <v>0</v>
      </c>
      <c r="P18" s="291">
        <f t="shared" si="5"/>
        <v>0</v>
      </c>
      <c r="Q18" s="291">
        <f t="shared" si="0"/>
        <v>0</v>
      </c>
      <c r="R18" s="291">
        <f t="shared" si="0"/>
        <v>0</v>
      </c>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c r="AW18" s="291"/>
      <c r="AX18" s="291"/>
      <c r="AY18" s="291">
        <f t="shared" si="6"/>
        <v>0</v>
      </c>
      <c r="AZ18" s="291"/>
      <c r="BA18" s="291"/>
      <c r="BB18" s="291"/>
      <c r="BC18" s="291"/>
      <c r="BD18" s="291"/>
      <c r="BE18" s="291"/>
    </row>
    <row r="20" spans="1:57">
      <c r="A20" s="31" t="s">
        <v>602</v>
      </c>
      <c r="B20" s="31"/>
      <c r="C20" s="31"/>
    </row>
    <row r="21" spans="1:57" ht="34.5" customHeight="1">
      <c r="A21" s="565" t="s">
        <v>603</v>
      </c>
      <c r="B21" s="565"/>
      <c r="C21" s="565"/>
    </row>
  </sheetData>
  <mergeCells count="54">
    <mergeCell ref="AJ4:AJ5"/>
    <mergeCell ref="AY4:AY5"/>
    <mergeCell ref="AZ4:BB4"/>
    <mergeCell ref="BC4:BE4"/>
    <mergeCell ref="AW4:AW5"/>
    <mergeCell ref="AX4:AX5"/>
    <mergeCell ref="A21:C21"/>
    <mergeCell ref="AS4:AS5"/>
    <mergeCell ref="AT4:AT5"/>
    <mergeCell ref="AU4:AU5"/>
    <mergeCell ref="AV4:AV5"/>
    <mergeCell ref="AM4:AM5"/>
    <mergeCell ref="AN4:AN5"/>
    <mergeCell ref="AO4:AO5"/>
    <mergeCell ref="AP4:AP5"/>
    <mergeCell ref="AQ4:AQ5"/>
    <mergeCell ref="T4:T5"/>
    <mergeCell ref="U4:U5"/>
    <mergeCell ref="V4:V5"/>
    <mergeCell ref="W4:W5"/>
    <mergeCell ref="X4:X5"/>
    <mergeCell ref="Y4:Y5"/>
    <mergeCell ref="AM3:AR3"/>
    <mergeCell ref="AS3:AV3"/>
    <mergeCell ref="AW3:AY3"/>
    <mergeCell ref="AZ3:BE3"/>
    <mergeCell ref="AL4:AL5"/>
    <mergeCell ref="AR4:AR5"/>
    <mergeCell ref="Z4:Z5"/>
    <mergeCell ref="AA4:AA5"/>
    <mergeCell ref="AB4:AB5"/>
    <mergeCell ref="AC4:AC5"/>
    <mergeCell ref="AD4:AD5"/>
    <mergeCell ref="AE4:AE5"/>
    <mergeCell ref="AF4:AF5"/>
    <mergeCell ref="AG4:AG5"/>
    <mergeCell ref="AH4:AH5"/>
    <mergeCell ref="AI4:AI5"/>
    <mergeCell ref="S4:S5"/>
    <mergeCell ref="A1:BE1"/>
    <mergeCell ref="A2:C2"/>
    <mergeCell ref="A3:A5"/>
    <mergeCell ref="B3:B5"/>
    <mergeCell ref="C3:C5"/>
    <mergeCell ref="D3:R3"/>
    <mergeCell ref="S3:AB3"/>
    <mergeCell ref="AC3:AG3"/>
    <mergeCell ref="AH3:AJ3"/>
    <mergeCell ref="AK3:AK5"/>
    <mergeCell ref="D4:F4"/>
    <mergeCell ref="G4:I4"/>
    <mergeCell ref="J4:L4"/>
    <mergeCell ref="M4:O4"/>
    <mergeCell ref="P4:R4"/>
  </mergeCell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D18"/>
  <sheetViews>
    <sheetView zoomScale="90" zoomScaleNormal="90" workbookViewId="0">
      <pane xSplit="3" ySplit="4" topLeftCell="D5" activePane="bottomRight" state="frozenSplit"/>
      <selection activeCell="R1" sqref="R1:S1048576"/>
      <selection pane="topRight" activeCell="R1" sqref="R1:S1048576"/>
      <selection pane="bottomLeft" activeCell="R1" sqref="R1:S1048576"/>
      <selection pane="bottomRight" activeCell="U8" sqref="U8"/>
    </sheetView>
  </sheetViews>
  <sheetFormatPr defaultRowHeight="15"/>
  <cols>
    <col min="1" max="1" width="9.140625" style="7"/>
    <col min="2" max="2" width="25" style="7" customWidth="1"/>
    <col min="3" max="3" width="26.42578125" style="7" customWidth="1"/>
    <col min="4" max="4" width="11.7109375" style="7" customWidth="1"/>
    <col min="5" max="5" width="7.7109375" style="7" customWidth="1"/>
    <col min="6" max="7" width="7.28515625" style="7" customWidth="1"/>
    <col min="8" max="8" width="6.5703125" style="7" customWidth="1"/>
    <col min="9" max="12" width="12" style="7" customWidth="1"/>
    <col min="13" max="13" width="12.85546875" style="7" customWidth="1"/>
    <col min="14" max="14" width="11.5703125" style="7" customWidth="1"/>
    <col min="15" max="16" width="11.42578125" style="7" customWidth="1"/>
    <col min="17" max="17" width="11.42578125" style="228" customWidth="1"/>
    <col min="18" max="18" width="15" style="7" customWidth="1"/>
    <col min="19" max="23" width="14.42578125" style="7" customWidth="1"/>
    <col min="24" max="24" width="20.5703125" style="7" customWidth="1"/>
    <col min="25" max="25" width="13.42578125" style="7" customWidth="1"/>
    <col min="26" max="27" width="16.7109375" style="7" customWidth="1"/>
    <col min="28" max="28" width="26.28515625" style="7" customWidth="1"/>
    <col min="29" max="29" width="14" style="7" customWidth="1"/>
    <col min="30" max="30" width="16.28515625" style="7" customWidth="1"/>
    <col min="31" max="16384" width="9.140625" style="7"/>
  </cols>
  <sheetData>
    <row r="1" spans="1:30" ht="15.75">
      <c r="B1" s="704" t="s">
        <v>238</v>
      </c>
      <c r="C1" s="704"/>
      <c r="D1" s="705"/>
      <c r="E1" s="705"/>
      <c r="F1" s="705"/>
      <c r="G1" s="705"/>
      <c r="H1" s="705"/>
      <c r="I1" s="705"/>
      <c r="J1" s="705"/>
      <c r="K1" s="705"/>
      <c r="L1" s="705"/>
      <c r="M1" s="705"/>
      <c r="N1" s="705"/>
      <c r="O1" s="705"/>
      <c r="P1" s="705"/>
      <c r="Q1" s="705"/>
      <c r="R1" s="705"/>
      <c r="S1" s="705"/>
      <c r="T1" s="705"/>
      <c r="U1" s="705"/>
      <c r="V1" s="705"/>
      <c r="W1" s="705"/>
      <c r="X1" s="705"/>
      <c r="Y1" s="705"/>
      <c r="Z1" s="705"/>
      <c r="AA1" s="705"/>
      <c r="AB1" s="705"/>
      <c r="AC1" s="705"/>
      <c r="AD1" s="705"/>
    </row>
    <row r="2" spans="1:30" ht="15.75" customHeight="1">
      <c r="A2" s="541" t="s">
        <v>25</v>
      </c>
      <c r="B2" s="541"/>
      <c r="C2" s="541"/>
      <c r="D2" s="541"/>
      <c r="E2" s="541"/>
      <c r="F2" s="95"/>
      <c r="G2" s="95"/>
      <c r="H2" s="95"/>
      <c r="I2" s="95"/>
      <c r="J2" s="221"/>
      <c r="K2" s="96"/>
      <c r="L2" s="97"/>
      <c r="M2" s="96"/>
      <c r="N2" s="97"/>
      <c r="O2" s="96"/>
      <c r="P2" s="97"/>
      <c r="Q2" s="222"/>
      <c r="R2" s="95"/>
      <c r="S2" s="221"/>
      <c r="T2" s="221"/>
      <c r="U2" s="221"/>
      <c r="V2" s="221"/>
      <c r="W2" s="221"/>
      <c r="X2" s="95"/>
      <c r="Y2" s="95"/>
      <c r="Z2" s="95"/>
      <c r="AA2" s="95"/>
      <c r="AB2" s="95"/>
      <c r="AC2" s="95"/>
      <c r="AD2" s="221"/>
    </row>
    <row r="3" spans="1:30" s="2" customFormat="1" ht="45" customHeight="1">
      <c r="A3" s="706" t="s">
        <v>28</v>
      </c>
      <c r="B3" s="707" t="s">
        <v>239</v>
      </c>
      <c r="C3" s="707" t="s">
        <v>18</v>
      </c>
      <c r="D3" s="708" t="s">
        <v>240</v>
      </c>
      <c r="E3" s="710" t="s">
        <v>241</v>
      </c>
      <c r="F3" s="710"/>
      <c r="G3" s="710"/>
      <c r="H3" s="710"/>
      <c r="I3" s="710" t="s">
        <v>242</v>
      </c>
      <c r="J3" s="711" t="s">
        <v>243</v>
      </c>
      <c r="K3" s="713" t="s">
        <v>244</v>
      </c>
      <c r="L3" s="714"/>
      <c r="M3" s="713" t="s">
        <v>245</v>
      </c>
      <c r="N3" s="714"/>
      <c r="O3" s="713" t="s">
        <v>534</v>
      </c>
      <c r="P3" s="714"/>
      <c r="Q3" s="724" t="s">
        <v>535</v>
      </c>
      <c r="R3" s="726" t="s">
        <v>246</v>
      </c>
      <c r="S3" s="716" t="s">
        <v>247</v>
      </c>
      <c r="T3" s="716" t="s">
        <v>248</v>
      </c>
      <c r="U3" s="716" t="s">
        <v>249</v>
      </c>
      <c r="V3" s="718" t="s">
        <v>250</v>
      </c>
      <c r="W3" s="720" t="s">
        <v>251</v>
      </c>
      <c r="X3" s="721"/>
      <c r="Y3" s="722"/>
      <c r="Z3" s="723" t="s">
        <v>252</v>
      </c>
      <c r="AA3" s="720" t="s">
        <v>253</v>
      </c>
      <c r="AB3" s="721"/>
      <c r="AC3" s="722"/>
      <c r="AD3" s="718" t="s">
        <v>254</v>
      </c>
    </row>
    <row r="4" spans="1:30" s="2" customFormat="1" ht="61.5" customHeight="1">
      <c r="A4" s="706"/>
      <c r="B4" s="707"/>
      <c r="C4" s="707"/>
      <c r="D4" s="709"/>
      <c r="E4" s="100" t="s">
        <v>255</v>
      </c>
      <c r="F4" s="100" t="s">
        <v>256</v>
      </c>
      <c r="G4" s="100" t="s">
        <v>257</v>
      </c>
      <c r="H4" s="100" t="s">
        <v>258</v>
      </c>
      <c r="I4" s="710"/>
      <c r="J4" s="712"/>
      <c r="K4" s="102" t="s">
        <v>259</v>
      </c>
      <c r="L4" s="102" t="s">
        <v>260</v>
      </c>
      <c r="M4" s="102" t="s">
        <v>261</v>
      </c>
      <c r="N4" s="102" t="s">
        <v>262</v>
      </c>
      <c r="O4" s="102" t="s">
        <v>263</v>
      </c>
      <c r="P4" s="102" t="s">
        <v>264</v>
      </c>
      <c r="Q4" s="725"/>
      <c r="R4" s="726"/>
      <c r="S4" s="717"/>
      <c r="T4" s="717"/>
      <c r="U4" s="717"/>
      <c r="V4" s="719"/>
      <c r="W4" s="98" t="s">
        <v>265</v>
      </c>
      <c r="X4" s="98" t="s">
        <v>266</v>
      </c>
      <c r="Y4" s="98" t="s">
        <v>260</v>
      </c>
      <c r="Z4" s="723"/>
      <c r="AA4" s="98" t="s">
        <v>267</v>
      </c>
      <c r="AB4" s="98" t="s">
        <v>268</v>
      </c>
      <c r="AC4" s="98" t="s">
        <v>260</v>
      </c>
      <c r="AD4" s="719"/>
    </row>
    <row r="5" spans="1:30">
      <c r="A5" s="18">
        <v>1</v>
      </c>
      <c r="B5" s="139" t="s">
        <v>748</v>
      </c>
      <c r="C5" s="388" t="s">
        <v>744</v>
      </c>
      <c r="D5" s="106">
        <v>169</v>
      </c>
      <c r="E5" s="106">
        <v>142</v>
      </c>
      <c r="F5" s="106">
        <v>142</v>
      </c>
      <c r="G5" s="106">
        <v>142</v>
      </c>
      <c r="H5" s="106">
        <v>142</v>
      </c>
      <c r="I5" s="20">
        <v>142</v>
      </c>
      <c r="J5" s="20">
        <v>2250</v>
      </c>
      <c r="K5" s="106">
        <v>1350</v>
      </c>
      <c r="L5" s="491">
        <f>K5/J5</f>
        <v>0.6</v>
      </c>
      <c r="M5" s="106">
        <v>0</v>
      </c>
      <c r="N5" s="491">
        <f>M5/K5</f>
        <v>0</v>
      </c>
      <c r="O5" s="106">
        <v>0</v>
      </c>
      <c r="P5" s="492">
        <f>O5/K5</f>
        <v>0</v>
      </c>
      <c r="Q5" s="492">
        <v>0</v>
      </c>
      <c r="R5" s="20">
        <v>28</v>
      </c>
      <c r="S5" s="20">
        <v>6</v>
      </c>
      <c r="T5" s="493">
        <v>3.18</v>
      </c>
      <c r="U5" s="494">
        <f>T5/S5</f>
        <v>0.53</v>
      </c>
      <c r="V5" s="20" t="s">
        <v>925</v>
      </c>
      <c r="W5" s="20">
        <v>0</v>
      </c>
      <c r="X5" s="20">
        <v>0</v>
      </c>
      <c r="Y5" s="494" t="e">
        <f>X5/V5</f>
        <v>#VALUE!</v>
      </c>
      <c r="Z5" s="20" t="s">
        <v>925</v>
      </c>
      <c r="AA5" s="20">
        <v>0</v>
      </c>
      <c r="AB5" s="20">
        <v>0</v>
      </c>
      <c r="AC5" s="494"/>
      <c r="AD5" s="106"/>
    </row>
    <row r="6" spans="1:30">
      <c r="A6" s="18">
        <v>2</v>
      </c>
      <c r="B6" s="139" t="s">
        <v>749</v>
      </c>
      <c r="C6" s="388" t="s">
        <v>744</v>
      </c>
      <c r="D6" s="106">
        <v>122</v>
      </c>
      <c r="E6" s="106">
        <v>122</v>
      </c>
      <c r="F6" s="106">
        <v>122</v>
      </c>
      <c r="G6" s="106">
        <v>122</v>
      </c>
      <c r="H6" s="106">
        <v>122</v>
      </c>
      <c r="I6" s="20">
        <v>122</v>
      </c>
      <c r="J6" s="20">
        <v>1791</v>
      </c>
      <c r="K6" s="106">
        <v>1592</v>
      </c>
      <c r="L6" s="491">
        <f t="shared" ref="L6" si="0">K6/J6</f>
        <v>0.88888888888888884</v>
      </c>
      <c r="M6" s="106">
        <v>43</v>
      </c>
      <c r="N6" s="491">
        <f t="shared" ref="N6" si="1">M6/K6</f>
        <v>2.701005025125628E-2</v>
      </c>
      <c r="O6" s="106">
        <v>27</v>
      </c>
      <c r="P6" s="492">
        <f t="shared" ref="P6" si="2">O6/K6</f>
        <v>1.6959798994974875E-2</v>
      </c>
      <c r="Q6" s="492">
        <v>0.01</v>
      </c>
      <c r="R6" s="20">
        <v>0</v>
      </c>
      <c r="S6" s="20">
        <v>4.8</v>
      </c>
      <c r="T6" s="20">
        <v>3.8</v>
      </c>
      <c r="U6" s="494">
        <v>0.99</v>
      </c>
      <c r="V6" s="20">
        <v>47</v>
      </c>
      <c r="W6" s="20">
        <v>43</v>
      </c>
      <c r="X6" s="20">
        <v>43</v>
      </c>
      <c r="Y6" s="494">
        <f t="shared" ref="Y6" si="3">X6/V6</f>
        <v>0.91489361702127658</v>
      </c>
      <c r="Z6" s="20" t="s">
        <v>925</v>
      </c>
      <c r="AA6" s="20">
        <v>5</v>
      </c>
      <c r="AB6" s="20">
        <v>5</v>
      </c>
      <c r="AC6" s="109" t="e">
        <f t="shared" ref="AC6" si="4">AB6/Z6</f>
        <v>#VALUE!</v>
      </c>
      <c r="AD6" s="106"/>
    </row>
    <row r="7" spans="1:30">
      <c r="A7" s="18">
        <v>3</v>
      </c>
      <c r="B7" s="139" t="s">
        <v>750</v>
      </c>
      <c r="C7" s="388" t="s">
        <v>744</v>
      </c>
      <c r="D7" s="106">
        <v>132</v>
      </c>
      <c r="E7" s="106">
        <v>115</v>
      </c>
      <c r="F7" s="106">
        <v>118</v>
      </c>
      <c r="G7" s="106">
        <v>125</v>
      </c>
      <c r="H7" s="106">
        <v>130</v>
      </c>
      <c r="I7" s="20">
        <v>131</v>
      </c>
      <c r="J7" s="495">
        <v>938</v>
      </c>
      <c r="K7" s="106">
        <v>745</v>
      </c>
      <c r="L7" s="491">
        <f t="shared" ref="L7:L8" si="5">K7/J7</f>
        <v>0.79424307036247332</v>
      </c>
      <c r="M7" s="106">
        <v>6</v>
      </c>
      <c r="N7" s="491">
        <f t="shared" ref="N7" si="6">M7/K7</f>
        <v>8.0536912751677861E-3</v>
      </c>
      <c r="O7" s="106">
        <v>0</v>
      </c>
      <c r="P7" s="492">
        <f t="shared" ref="P7:P8" si="7">O7/K7</f>
        <v>0</v>
      </c>
      <c r="Q7" s="492">
        <v>0</v>
      </c>
      <c r="R7" s="20">
        <v>2</v>
      </c>
      <c r="S7" s="495">
        <v>3.7</v>
      </c>
      <c r="T7" s="495">
        <v>1.7</v>
      </c>
      <c r="U7" s="494">
        <f t="shared" ref="U7:U8" si="8">T7/S7</f>
        <v>0.45945945945945943</v>
      </c>
      <c r="V7" s="20">
        <v>4</v>
      </c>
      <c r="W7" s="20">
        <v>4</v>
      </c>
      <c r="X7" s="20">
        <v>1</v>
      </c>
      <c r="Y7" s="494">
        <f t="shared" ref="Y7:Y10" si="9">X7/V7</f>
        <v>0.25</v>
      </c>
      <c r="Z7" s="20">
        <v>3</v>
      </c>
      <c r="AA7" s="20">
        <v>3</v>
      </c>
      <c r="AB7" s="20">
        <v>0</v>
      </c>
      <c r="AC7" s="494">
        <f t="shared" ref="AC7" si="10">AB7/Z7</f>
        <v>0</v>
      </c>
      <c r="AD7" s="106"/>
    </row>
    <row r="8" spans="1:30">
      <c r="A8" s="18">
        <v>4</v>
      </c>
      <c r="B8" s="139" t="s">
        <v>751</v>
      </c>
      <c r="C8" s="496" t="s">
        <v>744</v>
      </c>
      <c r="D8" s="497">
        <v>87</v>
      </c>
      <c r="E8" s="497">
        <v>87</v>
      </c>
      <c r="F8" s="497">
        <v>82</v>
      </c>
      <c r="G8" s="497">
        <v>83</v>
      </c>
      <c r="H8" s="497">
        <v>82</v>
      </c>
      <c r="I8" s="498">
        <v>87</v>
      </c>
      <c r="J8" s="498">
        <v>875</v>
      </c>
      <c r="K8" s="497">
        <v>684</v>
      </c>
      <c r="L8" s="499">
        <f t="shared" si="5"/>
        <v>0.78171428571428569</v>
      </c>
      <c r="M8" s="497">
        <v>15</v>
      </c>
      <c r="N8" s="499">
        <f>M8/K8</f>
        <v>2.1929824561403508E-2</v>
      </c>
      <c r="O8" s="497">
        <v>0</v>
      </c>
      <c r="P8" s="500">
        <f t="shared" si="7"/>
        <v>0</v>
      </c>
      <c r="Q8" s="500">
        <v>0</v>
      </c>
      <c r="R8" s="498"/>
      <c r="S8" s="498">
        <v>2.9</v>
      </c>
      <c r="T8" s="498">
        <v>2.8</v>
      </c>
      <c r="U8" s="501">
        <f t="shared" si="8"/>
        <v>0.96551724137931028</v>
      </c>
      <c r="V8" s="498">
        <v>71</v>
      </c>
      <c r="W8" s="498">
        <v>15</v>
      </c>
      <c r="X8" s="498">
        <v>15</v>
      </c>
      <c r="Y8" s="501">
        <f t="shared" si="9"/>
        <v>0.21126760563380281</v>
      </c>
      <c r="Z8" s="498">
        <v>0</v>
      </c>
      <c r="AA8" s="498">
        <v>0</v>
      </c>
      <c r="AB8" s="498">
        <v>0</v>
      </c>
      <c r="AC8" s="501">
        <v>0</v>
      </c>
      <c r="AD8" s="497"/>
    </row>
    <row r="9" spans="1:30">
      <c r="A9" s="18">
        <v>5</v>
      </c>
      <c r="B9" s="139" t="s">
        <v>768</v>
      </c>
      <c r="C9" s="388" t="s">
        <v>745</v>
      </c>
      <c r="D9" s="106">
        <v>177</v>
      </c>
      <c r="E9" s="106">
        <v>171</v>
      </c>
      <c r="F9" s="106">
        <v>169</v>
      </c>
      <c r="G9" s="106">
        <v>172</v>
      </c>
      <c r="H9" s="106">
        <v>176</v>
      </c>
      <c r="I9" s="20">
        <v>135</v>
      </c>
      <c r="J9" s="20">
        <v>980</v>
      </c>
      <c r="K9" s="106">
        <v>275</v>
      </c>
      <c r="L9" s="491">
        <v>0.28000000000000003</v>
      </c>
      <c r="M9" s="106">
        <v>0</v>
      </c>
      <c r="N9" s="491">
        <v>0</v>
      </c>
      <c r="O9" s="106">
        <v>0</v>
      </c>
      <c r="P9" s="492"/>
      <c r="Q9" s="492">
        <v>0</v>
      </c>
      <c r="R9" s="20">
        <v>0</v>
      </c>
      <c r="S9" s="502">
        <v>3.7</v>
      </c>
      <c r="T9" s="502">
        <v>1.2</v>
      </c>
      <c r="U9" s="503">
        <v>0.32</v>
      </c>
      <c r="V9" s="20">
        <v>37</v>
      </c>
      <c r="W9" s="20">
        <v>0</v>
      </c>
      <c r="X9" s="20">
        <v>0</v>
      </c>
      <c r="Y9" s="494">
        <f t="shared" si="9"/>
        <v>0</v>
      </c>
      <c r="Z9" s="20">
        <v>78</v>
      </c>
      <c r="AA9" s="20">
        <v>0</v>
      </c>
      <c r="AB9" s="20">
        <v>0</v>
      </c>
      <c r="AC9" s="494"/>
      <c r="AD9" s="106"/>
    </row>
    <row r="10" spans="1:30">
      <c r="A10" s="18">
        <v>6</v>
      </c>
      <c r="B10" s="139" t="s">
        <v>740</v>
      </c>
      <c r="C10" s="388" t="s">
        <v>745</v>
      </c>
      <c r="D10" s="106">
        <v>194</v>
      </c>
      <c r="E10" s="106">
        <v>194</v>
      </c>
      <c r="F10" s="106">
        <v>194</v>
      </c>
      <c r="G10" s="106">
        <v>194</v>
      </c>
      <c r="H10" s="106">
        <v>194</v>
      </c>
      <c r="I10" s="20">
        <v>194</v>
      </c>
      <c r="J10" s="20">
        <v>1177</v>
      </c>
      <c r="K10" s="106">
        <v>326</v>
      </c>
      <c r="L10" s="491">
        <f>K10/J10</f>
        <v>0.27697536108751064</v>
      </c>
      <c r="M10" s="106">
        <v>11</v>
      </c>
      <c r="N10" s="491">
        <f>M10/K10</f>
        <v>3.3742331288343558E-2</v>
      </c>
      <c r="O10" s="106">
        <v>78</v>
      </c>
      <c r="P10" s="492">
        <f>O10/K10</f>
        <v>0.2392638036809816</v>
      </c>
      <c r="Q10" s="20">
        <v>0</v>
      </c>
      <c r="R10" s="20">
        <v>7</v>
      </c>
      <c r="S10" s="20">
        <v>3.9</v>
      </c>
      <c r="T10" s="504">
        <v>0.8</v>
      </c>
      <c r="U10" s="505">
        <v>0.26</v>
      </c>
      <c r="V10" s="20">
        <v>30</v>
      </c>
      <c r="W10" s="504">
        <v>11</v>
      </c>
      <c r="X10" s="20">
        <v>11</v>
      </c>
      <c r="Y10" s="494">
        <f t="shared" si="9"/>
        <v>0.36666666666666664</v>
      </c>
      <c r="Z10" s="504">
        <v>72</v>
      </c>
      <c r="AA10" s="20">
        <v>60</v>
      </c>
      <c r="AB10" s="106">
        <v>0</v>
      </c>
      <c r="AC10" s="506">
        <v>0</v>
      </c>
      <c r="AD10" s="6"/>
    </row>
    <row r="11" spans="1:30">
      <c r="A11" s="18">
        <v>7</v>
      </c>
      <c r="B11" s="139" t="s">
        <v>741</v>
      </c>
      <c r="C11" s="388" t="s">
        <v>745</v>
      </c>
      <c r="D11" s="106">
        <v>69</v>
      </c>
      <c r="E11" s="106">
        <v>65</v>
      </c>
      <c r="F11" s="106">
        <v>65</v>
      </c>
      <c r="G11" s="106">
        <v>65</v>
      </c>
      <c r="H11" s="106">
        <v>65</v>
      </c>
      <c r="I11" s="20">
        <v>69</v>
      </c>
      <c r="J11" s="20">
        <v>654</v>
      </c>
      <c r="K11" s="106">
        <v>471</v>
      </c>
      <c r="L11" s="491">
        <v>0.72</v>
      </c>
      <c r="M11" s="106">
        <v>0</v>
      </c>
      <c r="N11" s="491">
        <v>0</v>
      </c>
      <c r="O11" s="106">
        <v>0</v>
      </c>
      <c r="P11" s="492">
        <v>0</v>
      </c>
      <c r="Q11" s="20">
        <v>0</v>
      </c>
      <c r="R11" s="20">
        <v>0</v>
      </c>
      <c r="S11" s="20">
        <v>2.7</v>
      </c>
      <c r="T11" s="20">
        <v>2.7</v>
      </c>
      <c r="U11" s="494">
        <v>1</v>
      </c>
      <c r="V11" s="20">
        <v>0</v>
      </c>
      <c r="W11" s="20">
        <v>0</v>
      </c>
      <c r="X11" s="20">
        <v>0</v>
      </c>
      <c r="Y11" s="494">
        <v>0</v>
      </c>
      <c r="Z11" s="20">
        <v>0</v>
      </c>
      <c r="AA11" s="20">
        <v>0</v>
      </c>
      <c r="AB11" s="106">
        <v>0</v>
      </c>
      <c r="AC11" s="507"/>
      <c r="AD11" s="6"/>
    </row>
    <row r="12" spans="1:30">
      <c r="A12" s="18">
        <v>8</v>
      </c>
      <c r="B12" s="139" t="s">
        <v>742</v>
      </c>
      <c r="C12" s="388" t="s">
        <v>745</v>
      </c>
      <c r="D12" s="106">
        <v>77</v>
      </c>
      <c r="E12" s="106">
        <v>75</v>
      </c>
      <c r="F12" s="106">
        <v>75</v>
      </c>
      <c r="G12" s="106">
        <v>0</v>
      </c>
      <c r="H12" s="106">
        <v>0</v>
      </c>
      <c r="I12" s="20">
        <v>64</v>
      </c>
      <c r="J12" s="20">
        <v>691</v>
      </c>
      <c r="K12" s="106">
        <v>371</v>
      </c>
      <c r="L12" s="491">
        <v>0.5369030390738061</v>
      </c>
      <c r="M12" s="106">
        <v>5</v>
      </c>
      <c r="N12" s="491">
        <v>1.3477088948787063E-2</v>
      </c>
      <c r="O12" s="106">
        <v>2</v>
      </c>
      <c r="P12" s="492">
        <v>5.3908355795148251E-3</v>
      </c>
      <c r="Q12" s="492">
        <v>0</v>
      </c>
      <c r="R12" s="20">
        <v>9</v>
      </c>
      <c r="S12" s="20">
        <v>2.2999999999999998</v>
      </c>
      <c r="T12" s="20">
        <v>0.92</v>
      </c>
      <c r="U12" s="494">
        <v>0.4</v>
      </c>
      <c r="V12" s="20">
        <v>25</v>
      </c>
      <c r="W12" s="20">
        <v>5</v>
      </c>
      <c r="X12" s="20">
        <v>5</v>
      </c>
      <c r="Y12" s="494">
        <v>0.2</v>
      </c>
      <c r="Z12" s="20">
        <v>57</v>
      </c>
      <c r="AA12" s="20">
        <v>15</v>
      </c>
      <c r="AB12" s="20">
        <v>15</v>
      </c>
      <c r="AC12" s="494">
        <v>0.22058823529411764</v>
      </c>
      <c r="AD12" s="106"/>
    </row>
    <row r="13" spans="1:30">
      <c r="A13" s="18">
        <v>9</v>
      </c>
      <c r="B13" s="139" t="s">
        <v>926</v>
      </c>
      <c r="C13" s="388" t="s">
        <v>744</v>
      </c>
      <c r="D13" s="106">
        <v>64</v>
      </c>
      <c r="E13" s="106">
        <v>60</v>
      </c>
      <c r="F13" s="106">
        <v>60</v>
      </c>
      <c r="G13" s="106">
        <v>60</v>
      </c>
      <c r="H13" s="106">
        <v>60</v>
      </c>
      <c r="I13" s="20">
        <v>64</v>
      </c>
      <c r="J13" s="20">
        <v>524</v>
      </c>
      <c r="K13" s="106">
        <v>390</v>
      </c>
      <c r="L13" s="491">
        <f t="shared" ref="L13" si="11">K13/J13</f>
        <v>0.74427480916030531</v>
      </c>
      <c r="M13" s="106">
        <v>6</v>
      </c>
      <c r="N13" s="491">
        <f t="shared" ref="N13" si="12">M13/K13</f>
        <v>1.5384615384615385E-2</v>
      </c>
      <c r="O13" s="106">
        <v>0</v>
      </c>
      <c r="P13" s="492">
        <f t="shared" ref="P13" si="13">O13/K13</f>
        <v>0</v>
      </c>
      <c r="Q13" s="492">
        <v>0</v>
      </c>
      <c r="R13" s="20">
        <v>1</v>
      </c>
      <c r="S13" s="20">
        <v>2.5</v>
      </c>
      <c r="T13" s="20">
        <v>0</v>
      </c>
      <c r="U13" s="494">
        <f t="shared" ref="U13" si="14">T13/S13</f>
        <v>0</v>
      </c>
      <c r="V13" s="20">
        <v>6</v>
      </c>
      <c r="W13" s="20">
        <v>6</v>
      </c>
      <c r="X13" s="20">
        <v>6</v>
      </c>
      <c r="Y13" s="494">
        <f t="shared" ref="Y13" si="15">X13/V13</f>
        <v>1</v>
      </c>
      <c r="Z13" s="20">
        <v>0</v>
      </c>
      <c r="AA13" s="20">
        <v>0</v>
      </c>
      <c r="AB13" s="20">
        <v>0</v>
      </c>
      <c r="AC13" s="494">
        <v>0</v>
      </c>
      <c r="AD13" s="106"/>
    </row>
    <row r="14" spans="1:30">
      <c r="A14" s="18">
        <v>10</v>
      </c>
      <c r="B14" s="139"/>
      <c r="C14" s="139"/>
      <c r="D14" s="106"/>
      <c r="E14" s="106"/>
      <c r="F14" s="106"/>
      <c r="G14" s="106"/>
      <c r="H14" s="106"/>
      <c r="I14" s="20"/>
      <c r="J14" s="20"/>
      <c r="K14" s="106"/>
      <c r="L14" s="491"/>
      <c r="M14" s="106"/>
      <c r="N14" s="491"/>
      <c r="O14" s="106"/>
      <c r="P14" s="492"/>
      <c r="Q14" s="223"/>
      <c r="R14" s="20"/>
      <c r="S14" s="20"/>
      <c r="T14" s="20"/>
      <c r="U14" s="109"/>
      <c r="V14" s="20"/>
      <c r="W14" s="20"/>
      <c r="X14" s="20"/>
      <c r="Y14" s="494"/>
      <c r="Z14" s="20"/>
      <c r="AA14" s="20"/>
      <c r="AB14" s="20"/>
      <c r="AC14" s="494"/>
      <c r="AD14" s="106"/>
    </row>
    <row r="15" spans="1:30">
      <c r="A15" s="126"/>
      <c r="B15" s="21"/>
      <c r="C15" s="21"/>
      <c r="D15" s="106"/>
      <c r="E15" s="106"/>
      <c r="F15" s="106"/>
      <c r="G15" s="106"/>
      <c r="H15" s="106"/>
      <c r="I15" s="20"/>
      <c r="J15" s="20"/>
      <c r="K15" s="106"/>
      <c r="L15" s="491"/>
      <c r="M15" s="106"/>
      <c r="N15" s="491"/>
      <c r="O15" s="106"/>
      <c r="P15" s="492"/>
      <c r="Q15" s="223"/>
      <c r="R15" s="20"/>
      <c r="S15" s="20"/>
      <c r="T15" s="20"/>
      <c r="U15" s="109"/>
      <c r="V15" s="20"/>
      <c r="W15" s="20"/>
      <c r="X15" s="20"/>
      <c r="Y15" s="494"/>
      <c r="Z15" s="20"/>
      <c r="AA15" s="20"/>
      <c r="AB15" s="20"/>
      <c r="AC15" s="494"/>
      <c r="AD15" s="106"/>
    </row>
    <row r="16" spans="1:30">
      <c r="A16" s="126" t="s">
        <v>5</v>
      </c>
      <c r="B16" s="21"/>
      <c r="C16" s="21"/>
      <c r="D16" s="111">
        <f>SUM(D5:D14)</f>
        <v>1091</v>
      </c>
      <c r="E16" s="111">
        <f t="shared" ref="E16:AB16" si="16">SUM(E5:E14)</f>
        <v>1031</v>
      </c>
      <c r="F16" s="111">
        <f t="shared" si="16"/>
        <v>1027</v>
      </c>
      <c r="G16" s="111">
        <f t="shared" si="16"/>
        <v>963</v>
      </c>
      <c r="H16" s="111">
        <f t="shared" si="16"/>
        <v>971</v>
      </c>
      <c r="I16" s="111">
        <f t="shared" si="16"/>
        <v>1008</v>
      </c>
      <c r="J16" s="111">
        <f t="shared" si="16"/>
        <v>9880</v>
      </c>
      <c r="K16" s="111">
        <f t="shared" si="16"/>
        <v>6204</v>
      </c>
      <c r="L16" s="107"/>
      <c r="M16" s="111">
        <f t="shared" si="16"/>
        <v>86</v>
      </c>
      <c r="N16" s="107"/>
      <c r="O16" s="111">
        <f t="shared" si="16"/>
        <v>107</v>
      </c>
      <c r="P16" s="108"/>
      <c r="Q16" s="223"/>
      <c r="R16" s="111">
        <f t="shared" si="16"/>
        <v>47</v>
      </c>
      <c r="S16" s="111">
        <f t="shared" si="16"/>
        <v>32.5</v>
      </c>
      <c r="T16" s="111">
        <f t="shared" si="16"/>
        <v>17.100000000000001</v>
      </c>
      <c r="U16" s="109"/>
      <c r="V16" s="111">
        <f t="shared" si="16"/>
        <v>220</v>
      </c>
      <c r="W16" s="111"/>
      <c r="X16" s="111">
        <f t="shared" si="16"/>
        <v>81</v>
      </c>
      <c r="Y16" s="109"/>
      <c r="Z16" s="111">
        <f t="shared" si="16"/>
        <v>210</v>
      </c>
      <c r="AA16" s="111"/>
      <c r="AB16" s="111">
        <f t="shared" si="16"/>
        <v>20</v>
      </c>
      <c r="AC16" s="109"/>
      <c r="AD16" s="106"/>
    </row>
    <row r="17" spans="1:30">
      <c r="A17" s="126"/>
      <c r="B17" s="21"/>
      <c r="C17" s="21"/>
      <c r="D17" s="106"/>
      <c r="E17" s="106"/>
      <c r="F17" s="106"/>
      <c r="G17" s="106"/>
      <c r="H17" s="106"/>
      <c r="I17" s="20"/>
      <c r="J17" s="20"/>
      <c r="K17" s="106"/>
      <c r="L17" s="224"/>
      <c r="M17" s="225"/>
      <c r="N17" s="224"/>
      <c r="O17" s="225"/>
      <c r="P17" s="226"/>
      <c r="Q17" s="223"/>
      <c r="R17" s="21"/>
      <c r="S17" s="21"/>
      <c r="T17" s="21"/>
      <c r="U17" s="227"/>
      <c r="V17" s="21"/>
      <c r="W17" s="21"/>
      <c r="X17" s="21"/>
      <c r="Y17" s="227"/>
      <c r="Z17" s="21"/>
      <c r="AA17" s="21"/>
      <c r="AB17" s="21"/>
      <c r="AC17" s="227"/>
      <c r="AD17" s="106"/>
    </row>
    <row r="18" spans="1:30" ht="33" customHeight="1">
      <c r="A18" s="715"/>
      <c r="B18" s="715"/>
      <c r="C18" s="715"/>
      <c r="D18" s="715"/>
      <c r="E18" s="715"/>
      <c r="F18" s="715"/>
      <c r="G18" s="715"/>
      <c r="H18" s="715"/>
      <c r="I18" s="715"/>
      <c r="J18" s="715"/>
      <c r="K18" s="715"/>
      <c r="L18" s="715"/>
      <c r="M18" s="715"/>
      <c r="N18" s="715"/>
      <c r="O18" s="715"/>
      <c r="P18" s="715"/>
      <c r="Q18" s="715"/>
      <c r="R18" s="715"/>
      <c r="S18" s="715"/>
      <c r="T18" s="715"/>
      <c r="U18" s="715"/>
      <c r="V18" s="715"/>
      <c r="W18" s="715"/>
      <c r="X18" s="715"/>
      <c r="Y18" s="715"/>
      <c r="Z18" s="715"/>
      <c r="AA18" s="715"/>
      <c r="AB18" s="715"/>
      <c r="AC18" s="715"/>
      <c r="AD18" s="715"/>
    </row>
  </sheetData>
  <mergeCells count="23">
    <mergeCell ref="A18:AD18"/>
    <mergeCell ref="U3:U4"/>
    <mergeCell ref="V3:V4"/>
    <mergeCell ref="W3:Y3"/>
    <mergeCell ref="Z3:Z4"/>
    <mergeCell ref="AA3:AC3"/>
    <mergeCell ref="AD3:AD4"/>
    <mergeCell ref="M3:N3"/>
    <mergeCell ref="O3:P3"/>
    <mergeCell ref="Q3:Q4"/>
    <mergeCell ref="R3:R4"/>
    <mergeCell ref="S3:S4"/>
    <mergeCell ref="T3:T4"/>
    <mergeCell ref="B1:AD1"/>
    <mergeCell ref="A2:E2"/>
    <mergeCell ref="A3:A4"/>
    <mergeCell ref="B3:B4"/>
    <mergeCell ref="C3:C4"/>
    <mergeCell ref="D3:D4"/>
    <mergeCell ref="E3:H3"/>
    <mergeCell ref="I3:I4"/>
    <mergeCell ref="J3:J4"/>
    <mergeCell ref="K3:L3"/>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19</vt:i4>
      </vt:variant>
      <vt:variant>
        <vt:lpstr>Named Ranges</vt:lpstr>
      </vt:variant>
      <vt:variant>
        <vt:i4>7</vt:i4>
      </vt:variant>
    </vt:vector>
  </HeadingPairs>
  <TitlesOfParts>
    <vt:vector size="26" baseType="lpstr">
      <vt:lpstr>CH program Implementation-1</vt:lpstr>
      <vt:lpstr>CH summary Annex-2</vt:lpstr>
      <vt:lpstr>LL SNCU-F1-3</vt:lpstr>
      <vt:lpstr>LL SNCU-F2-4</vt:lpstr>
      <vt:lpstr>LL NBSU-5</vt:lpstr>
      <vt:lpstr>LL NBCC-6</vt:lpstr>
      <vt:lpstr>LL NRC-F1-7</vt:lpstr>
      <vt:lpstr>LL NRC-F2-8</vt:lpstr>
      <vt:lpstr>HBNC-9</vt:lpstr>
      <vt:lpstr>Anemia Mukt Bharat ANNEX</vt:lpstr>
      <vt:lpstr>IYCF_MAA-11</vt:lpstr>
      <vt:lpstr>Vit-A-12</vt:lpstr>
      <vt:lpstr>ASHA_incentive_CH-13</vt:lpstr>
      <vt:lpstr>CH Trg. Annex-14</vt:lpstr>
      <vt:lpstr>IAPPD-15</vt:lpstr>
      <vt:lpstr>CDR-16</vt:lpstr>
      <vt:lpstr>Newer initiatives-17</vt:lpstr>
      <vt:lpstr>Pediatric Care-18</vt:lpstr>
      <vt:lpstr>NDD and IDCF-19</vt:lpstr>
      <vt:lpstr>'CH summary Annex-2'!Print_Area</vt:lpstr>
      <vt:lpstr>'CH Trg. Annex-14'!Print_Area</vt:lpstr>
      <vt:lpstr>'LL NBCC-6'!Print_Area</vt:lpstr>
      <vt:lpstr>'LL NRC-F1-7'!Print_Area</vt:lpstr>
      <vt:lpstr>'LL SNCU-F1-3'!Print_Area</vt:lpstr>
      <vt:lpstr>'LL SNCU-F2-4'!Print_Area</vt:lpstr>
      <vt:lpstr>'CH summary Annex-2'!Print_Titles</vt:lpstr>
    </vt:vector>
  </TitlesOfParts>
  <Company>Deloitte Touche Tohmatsu Services,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Deloitte</dc:creator>
  <cp:lastModifiedBy>User</cp:lastModifiedBy>
  <cp:lastPrinted>2016-12-26T07:03:08Z</cp:lastPrinted>
  <dcterms:created xsi:type="dcterms:W3CDTF">2014-06-02T08:05:00Z</dcterms:created>
  <dcterms:modified xsi:type="dcterms:W3CDTF">2019-12-06T08:39:38Z</dcterms:modified>
</cp:coreProperties>
</file>